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stt2\Desktop\"/>
    </mc:Choice>
  </mc:AlternateContent>
  <xr:revisionPtr revIDLastSave="0" documentId="13_ncr:1_{8AEA94EE-26A4-4E0A-A67D-F5897BDAD18F}" xr6:coauthVersionLast="47" xr6:coauthVersionMax="47" xr10:uidLastSave="{00000000-0000-0000-0000-000000000000}"/>
  <bookViews>
    <workbookView xWindow="-120" yWindow="-120" windowWidth="29040" windowHeight="15720" xr2:uid="{536DD388-D2B4-3F41-9683-CC5BB69DC1A9}"/>
  </bookViews>
  <sheets>
    <sheet name="Weekly Schedule" sheetId="2" r:id="rId1"/>
    <sheet name="Tasks" sheetId="5" state="hidden" r:id="rId2"/>
    <sheet name="Example Month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4" l="1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D10" i="4"/>
  <c r="E10" i="4"/>
  <c r="F10" i="4"/>
  <c r="G10" i="4"/>
  <c r="H10" i="4"/>
  <c r="I10" i="4"/>
  <c r="J10" i="4"/>
  <c r="D11" i="4"/>
  <c r="E11" i="4"/>
  <c r="F11" i="4"/>
  <c r="G11" i="4"/>
  <c r="H11" i="4"/>
  <c r="I11" i="4"/>
  <c r="J11" i="4"/>
  <c r="D12" i="4"/>
  <c r="E12" i="4"/>
  <c r="F12" i="4"/>
  <c r="G12" i="4"/>
  <c r="H12" i="4"/>
  <c r="I12" i="4"/>
  <c r="J12" i="4"/>
  <c r="D13" i="4"/>
  <c r="E13" i="4"/>
  <c r="F13" i="4"/>
  <c r="G13" i="4"/>
  <c r="H13" i="4"/>
  <c r="I13" i="4"/>
  <c r="J13" i="4"/>
  <c r="D14" i="4"/>
  <c r="E14" i="4"/>
  <c r="F14" i="4"/>
  <c r="G14" i="4"/>
  <c r="H14" i="4"/>
  <c r="I14" i="4"/>
  <c r="J14" i="4"/>
  <c r="D15" i="4"/>
  <c r="E15" i="4"/>
  <c r="F15" i="4"/>
  <c r="G15" i="4"/>
  <c r="H15" i="4"/>
  <c r="I15" i="4"/>
  <c r="J15" i="4"/>
  <c r="D16" i="4"/>
  <c r="E16" i="4"/>
  <c r="F16" i="4"/>
  <c r="G16" i="4"/>
  <c r="H16" i="4"/>
  <c r="I16" i="4"/>
  <c r="J16" i="4"/>
  <c r="D17" i="4"/>
  <c r="E17" i="4"/>
  <c r="F17" i="4"/>
  <c r="G17" i="4"/>
  <c r="H17" i="4"/>
  <c r="I17" i="4"/>
  <c r="J17" i="4"/>
  <c r="D18" i="4"/>
  <c r="E18" i="4"/>
  <c r="F18" i="4"/>
  <c r="G18" i="4"/>
  <c r="H18" i="4"/>
  <c r="I18" i="4"/>
  <c r="J18" i="4"/>
  <c r="D19" i="4"/>
  <c r="E19" i="4"/>
  <c r="F19" i="4"/>
  <c r="G19" i="4"/>
  <c r="H19" i="4"/>
  <c r="I19" i="4"/>
  <c r="J19" i="4"/>
  <c r="D20" i="4"/>
  <c r="E20" i="4"/>
  <c r="F20" i="4"/>
  <c r="G20" i="4"/>
  <c r="H20" i="4"/>
  <c r="I20" i="4"/>
  <c r="J20" i="4"/>
  <c r="D21" i="4"/>
  <c r="E21" i="4"/>
  <c r="F21" i="4"/>
  <c r="G21" i="4"/>
  <c r="H21" i="4"/>
  <c r="I21" i="4"/>
  <c r="J21" i="4"/>
  <c r="D22" i="4"/>
  <c r="E22" i="4"/>
  <c r="F22" i="4"/>
  <c r="G22" i="4"/>
  <c r="H22" i="4"/>
  <c r="I22" i="4"/>
  <c r="J22" i="4"/>
  <c r="D23" i="4"/>
  <c r="E23" i="4"/>
  <c r="F23" i="4"/>
  <c r="G23" i="4"/>
  <c r="H23" i="4"/>
  <c r="I23" i="4"/>
  <c r="J23" i="4"/>
  <c r="D24" i="4"/>
  <c r="E24" i="4"/>
  <c r="F24" i="4"/>
  <c r="G24" i="4"/>
  <c r="H24" i="4"/>
  <c r="I24" i="4"/>
  <c r="J24" i="4"/>
  <c r="D25" i="4"/>
  <c r="E25" i="4"/>
  <c r="F25" i="4"/>
  <c r="G25" i="4"/>
  <c r="H25" i="4"/>
  <c r="I25" i="4"/>
  <c r="J25" i="4"/>
  <c r="D26" i="4"/>
  <c r="E26" i="4"/>
  <c r="F26" i="4"/>
  <c r="G26" i="4"/>
  <c r="H26" i="4"/>
  <c r="I26" i="4"/>
  <c r="J26" i="4"/>
  <c r="D27" i="4"/>
  <c r="E27" i="4"/>
  <c r="F27" i="4"/>
  <c r="G27" i="4"/>
  <c r="H27" i="4"/>
  <c r="I27" i="4"/>
  <c r="J27" i="4"/>
  <c r="F9" i="4"/>
  <c r="G9" i="4"/>
  <c r="H9" i="4"/>
  <c r="I9" i="4"/>
  <c r="J9" i="4"/>
  <c r="E9" i="4"/>
  <c r="D9" i="4"/>
  <c r="F8" i="4"/>
  <c r="G8" i="4"/>
  <c r="H8" i="4"/>
  <c r="I8" i="4"/>
  <c r="J8" i="4"/>
  <c r="E8" i="4"/>
  <c r="D8" i="4"/>
  <c r="D4" i="4" l="1"/>
  <c r="D35" i="2"/>
  <c r="E35" i="2" s="1"/>
  <c r="I31" i="2"/>
  <c r="H31" i="2"/>
  <c r="F31" i="2"/>
  <c r="E31" i="2"/>
  <c r="K30" i="2"/>
  <c r="K31" i="2" s="1"/>
  <c r="J30" i="2"/>
  <c r="J31" i="2" s="1"/>
  <c r="I30" i="2"/>
  <c r="H30" i="2"/>
  <c r="F30" i="2"/>
  <c r="E30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E27" i="2"/>
  <c r="E28" i="2" s="1"/>
  <c r="K27" i="2"/>
  <c r="K28" i="2" s="1"/>
  <c r="J27" i="2"/>
  <c r="J28" i="2" s="1"/>
  <c r="I27" i="2"/>
  <c r="I28" i="2" s="1"/>
  <c r="H27" i="2"/>
  <c r="H28" i="2" s="1"/>
  <c r="G27" i="2"/>
  <c r="G28" i="2" s="1"/>
  <c r="F27" i="2"/>
  <c r="F28" i="2" s="1"/>
  <c r="G7" i="4" a="1"/>
  <c r="H7" i="4" a="1"/>
  <c r="G30" i="2" l="1"/>
  <c r="G31" i="2" s="1"/>
  <c r="F28" i="4"/>
  <c r="F31" i="4" s="1"/>
  <c r="F32" i="4" s="1"/>
  <c r="H28" i="4"/>
  <c r="H31" i="4" s="1"/>
  <c r="H32" i="4" s="1"/>
  <c r="I28" i="4"/>
  <c r="I31" i="4" s="1"/>
  <c r="I32" i="4" s="1"/>
  <c r="J28" i="4"/>
  <c r="J31" i="4" s="1"/>
  <c r="J32" i="4" s="1"/>
  <c r="D28" i="4"/>
  <c r="E28" i="4"/>
  <c r="E31" i="4" s="1"/>
  <c r="E32" i="4" s="1"/>
  <c r="G28" i="4"/>
  <c r="G31" i="4" s="1"/>
  <c r="G7" i="4"/>
  <c r="H7" i="4"/>
  <c r="D29" i="4"/>
  <c r="D31" i="4"/>
  <c r="D32" i="4" s="1"/>
  <c r="F35" i="2"/>
  <c r="E36" i="2"/>
  <c r="D36" i="2"/>
  <c r="F7" i="4" a="1"/>
  <c r="E7" i="4" a="1"/>
  <c r="D7" i="4" a="1"/>
  <c r="J7" i="4" a="1"/>
  <c r="I7" i="4" a="1"/>
  <c r="E29" i="4" l="1"/>
  <c r="J29" i="4"/>
  <c r="I29" i="4"/>
  <c r="H29" i="4"/>
  <c r="F29" i="4"/>
  <c r="G29" i="4"/>
  <c r="G32" i="4"/>
  <c r="I7" i="4"/>
  <c r="J7" i="4"/>
  <c r="E7" i="4"/>
  <c r="F7" i="4"/>
  <c r="D7" i="4"/>
  <c r="G35" i="2"/>
  <c r="F36" i="2"/>
  <c r="K15" i="4" l="1"/>
  <c r="K8" i="4"/>
  <c r="K24" i="4"/>
  <c r="K20" i="4"/>
  <c r="K16" i="4"/>
  <c r="K9" i="4"/>
  <c r="K27" i="4"/>
  <c r="K12" i="4"/>
  <c r="K11" i="4"/>
  <c r="K23" i="4"/>
  <c r="K19" i="4"/>
  <c r="K26" i="4"/>
  <c r="K17" i="4"/>
  <c r="K21" i="4"/>
  <c r="K22" i="4"/>
  <c r="K10" i="4"/>
  <c r="K14" i="4"/>
  <c r="K13" i="4"/>
  <c r="K25" i="4"/>
  <c r="K18" i="4"/>
  <c r="H35" i="2"/>
  <c r="G36" i="2"/>
  <c r="K28" i="4" l="1"/>
  <c r="I35" i="2"/>
  <c r="H36" i="2"/>
  <c r="K31" i="4" l="1"/>
  <c r="K32" i="4" s="1"/>
  <c r="J35" i="2"/>
  <c r="I36" i="2"/>
  <c r="K35" i="2" l="1"/>
  <c r="J36" i="2"/>
  <c r="L35" i="2" l="1"/>
  <c r="K36" i="2"/>
  <c r="M35" i="2" l="1"/>
  <c r="L36" i="2"/>
  <c r="N35" i="2" l="1"/>
  <c r="M36" i="2"/>
  <c r="O35" i="2" l="1"/>
  <c r="O36" i="2" s="1"/>
  <c r="N36" i="2"/>
  <c r="D26" i="2" l="1"/>
  <c r="M26" i="2" s="1"/>
  <c r="D25" i="2"/>
  <c r="M25" i="2" s="1"/>
  <c r="D24" i="2"/>
  <c r="M24" i="2" s="1"/>
  <c r="D23" i="2"/>
  <c r="M23" i="2" s="1"/>
  <c r="D22" i="2"/>
  <c r="M22" i="2" s="1"/>
  <c r="D21" i="2"/>
  <c r="M21" i="2" s="1"/>
  <c r="D20" i="2"/>
  <c r="M20" i="2" s="1"/>
  <c r="D19" i="2"/>
  <c r="M19" i="2" s="1"/>
  <c r="D18" i="2"/>
  <c r="M18" i="2" s="1"/>
  <c r="D17" i="2"/>
  <c r="M17" i="2" s="1"/>
  <c r="D15" i="2"/>
  <c r="M15" i="2" s="1"/>
  <c r="D9" i="2"/>
  <c r="M9" i="2" s="1"/>
  <c r="D10" i="2"/>
  <c r="D11" i="2"/>
  <c r="M11" i="2" s="1"/>
  <c r="D12" i="2"/>
  <c r="M12" i="2" s="1"/>
  <c r="D13" i="2"/>
  <c r="M13" i="2" s="1"/>
  <c r="D14" i="2"/>
  <c r="M14" i="2" s="1"/>
  <c r="D16" i="2"/>
  <c r="M16" i="2" s="1"/>
  <c r="D8" i="2"/>
  <c r="M8" i="2" s="1"/>
  <c r="D7" i="2"/>
  <c r="M7" i="2" s="1"/>
  <c r="M10" i="2" l="1"/>
  <c r="E37" i="2"/>
  <c r="J37" i="2"/>
  <c r="H37" i="2"/>
  <c r="F37" i="2"/>
  <c r="D37" i="2"/>
  <c r="K37" i="2"/>
  <c r="I37" i="2"/>
  <c r="O37" i="2"/>
  <c r="G37" i="2"/>
  <c r="N37" i="2"/>
  <c r="M37" i="2"/>
  <c r="L37" i="2"/>
  <c r="M27" i="2"/>
  <c r="M30" i="2" s="1"/>
  <c r="L27" i="2"/>
  <c r="L30" i="2" s="1"/>
  <c r="P37" i="2" l="1"/>
  <c r="L31" i="2"/>
  <c r="D38" i="2"/>
  <c r="P38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<sst xmlns="http://schemas.openxmlformats.org/spreadsheetml/2006/main" count="70" uniqueCount="67">
  <si>
    <t>Total</t>
  </si>
  <si>
    <t>Days/wk</t>
  </si>
  <si>
    <t>Days/Mo</t>
  </si>
  <si>
    <t>SCHEDULING NEW WAY</t>
  </si>
  <si>
    <t>Sunday</t>
  </si>
  <si>
    <t>Monday</t>
  </si>
  <si>
    <t>Tuesday</t>
  </si>
  <si>
    <t>Wednesday</t>
  </si>
  <si>
    <t>Thursday</t>
  </si>
  <si>
    <t>Friday</t>
  </si>
  <si>
    <t>Saturday</t>
  </si>
  <si>
    <t>Units Per Week</t>
  </si>
  <si>
    <t>New Model</t>
  </si>
  <si>
    <t>Units Per Month</t>
  </si>
  <si>
    <t>Accrual Per Week</t>
  </si>
  <si>
    <t>Weekly Total (Minutes)</t>
  </si>
  <si>
    <t>Days in Month</t>
  </si>
  <si>
    <t>Sun</t>
  </si>
  <si>
    <t>Mon</t>
  </si>
  <si>
    <t>Tue</t>
  </si>
  <si>
    <t>Wed</t>
  </si>
  <si>
    <t>Thu</t>
  </si>
  <si>
    <t>Fri</t>
  </si>
  <si>
    <t>Sat</t>
  </si>
  <si>
    <t>↓↓↓ Enter Date Here, Leave everything else as is ↓↓↓</t>
  </si>
  <si>
    <t>Times Per Week</t>
  </si>
  <si>
    <t>↓↓↓ Enter Tasks Here ↓↓↓</t>
  </si>
  <si>
    <t>Monthly (31d)  Total (Units)</t>
  </si>
  <si>
    <t>Enter Start Date Here →→→</t>
  </si>
  <si>
    <t>TOTAL</t>
  </si>
  <si>
    <t>↓↓↓                        Enter care plan minutes, leave everything else as is.                                     ↓↓↓</t>
  </si>
  <si>
    <r>
      <t xml:space="preserve">MISSOURI DEPARTMENT OF HEALTH AND SENIOR SERVICES
DIVISION OF SENIOR AND DISABILITY SERVICES
</t>
    </r>
    <r>
      <rPr>
        <b/>
        <sz val="10"/>
        <rFont val="Arial"/>
        <family val="2"/>
      </rPr>
      <t>CDS Scheduling Worksheet</t>
    </r>
  </si>
  <si>
    <t>Bathing</t>
  </si>
  <si>
    <t>Bowel/Bladder Routine</t>
  </si>
  <si>
    <t>Catheter Hygiene</t>
  </si>
  <si>
    <t>Change Linens</t>
  </si>
  <si>
    <t>Clean Bath</t>
  </si>
  <si>
    <t>Clean Floors</t>
  </si>
  <si>
    <t>Clean Kitchen</t>
  </si>
  <si>
    <t>Clean/Maintain Equipment</t>
  </si>
  <si>
    <t>Dressing/Grooming</t>
  </si>
  <si>
    <t>Essential Correspondence</t>
  </si>
  <si>
    <t>Laundry (Home)</t>
  </si>
  <si>
    <t>Laundry (Off Site)</t>
  </si>
  <si>
    <t>Make Bed</t>
  </si>
  <si>
    <t>Meal Prep/Eating</t>
  </si>
  <si>
    <t>Medications</t>
  </si>
  <si>
    <t>Mobility/Transfer</t>
  </si>
  <si>
    <t>Ostomy Hygiene</t>
  </si>
  <si>
    <t>Passive ROM</t>
  </si>
  <si>
    <t>Tidy and Dust</t>
  </si>
  <si>
    <t>Trash</t>
  </si>
  <si>
    <t>Treatments</t>
  </si>
  <si>
    <t>Turning/Positioning</t>
  </si>
  <si>
    <t>Wash Dishes</t>
  </si>
  <si>
    <t>Assistive Transfer Device</t>
  </si>
  <si>
    <t>Asstance with Toileting</t>
  </si>
  <si>
    <t>Minutes Per Day:</t>
  </si>
  <si>
    <t>Hours Per Day:</t>
  </si>
  <si>
    <t xml:space="preserve">Units: </t>
  </si>
  <si>
    <t xml:space="preserve">Remainder/Accrual Minutes: </t>
  </si>
  <si>
    <t>Month:</t>
  </si>
  <si>
    <t>Days Per Month:</t>
  </si>
  <si>
    <t>Monthly Total Units:</t>
  </si>
  <si>
    <t>Weekly Units Usage:</t>
  </si>
  <si>
    <t>Units:</t>
  </si>
  <si>
    <t>Remainder/Accrual: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</si>
</sst>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0"/>
    <numFmt numFmtId="165" formatCode="mmmm\ yyyy"/>
    <numFmt numFmtId="166" formatCode="[h]:mm"/>
  </numFmts>
  <fonts count="2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entury Gothic"/>
      <family val="1"/>
    </font>
    <font>
      <sz val="16"/>
      <color rgb="FF212121"/>
      <name val="Aptos"/>
      <family val="2"/>
    </font>
    <font>
      <b/>
      <sz val="11"/>
      <color rgb="FF212121"/>
      <name val="Calibri"/>
      <family val="2"/>
    </font>
    <font>
      <sz val="11"/>
      <color rgb="FF212121"/>
      <name val="Calibri"/>
      <family val="2"/>
    </font>
    <font>
      <b/>
      <sz val="11"/>
      <color rgb="FFFFFFFF"/>
      <name val="Calibri"/>
      <family val="2"/>
    </font>
    <font>
      <b/>
      <u/>
      <sz val="11"/>
      <color rgb="FF212121"/>
      <name val="Calibri"/>
      <family val="2"/>
    </font>
    <font>
      <sz val="11"/>
      <color theme="9" tint="-0.249977111117893"/>
      <name val="Calibri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</font>
    <font>
      <sz val="12"/>
      <color rgb="FF212121"/>
      <name val="Calibri"/>
      <family val="2"/>
    </font>
    <font>
      <sz val="12"/>
      <color rgb="FFFF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color rgb="FFFF0000"/>
      <name val="Calibri"/>
      <family val="2"/>
      <scheme val="minor"/>
    </font>
    <font>
      <b/>
      <sz val="10"/>
      <color rgb="FF212121"/>
      <name val="Calibri"/>
      <family val="2"/>
    </font>
    <font>
      <b/>
      <sz val="12"/>
      <color rgb="FF212121"/>
      <name val="Calibri"/>
      <family val="2"/>
    </font>
    <font>
      <sz val="11"/>
      <color theme="1"/>
      <name val="Century Gothic"/>
      <family val="2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7E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DashDot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12" fillId="0" borderId="0"/>
    <xf numFmtId="0" fontId="19" fillId="0" borderId="0"/>
    <xf numFmtId="0" fontId="2" fillId="0" borderId="0"/>
  </cellStyleXfs>
  <cellXfs count="133">
    <xf numFmtId="0" fontId="0" fillId="0" borderId="0" xfId="0"/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horizontal="right"/>
    </xf>
    <xf numFmtId="164" fontId="7" fillId="0" borderId="0" xfId="0" applyNumberFormat="1" applyFont="1"/>
    <xf numFmtId="0" fontId="10" fillId="0" borderId="0" xfId="0" applyFont="1"/>
    <xf numFmtId="0" fontId="11" fillId="0" borderId="0" xfId="0" applyFont="1"/>
    <xf numFmtId="0" fontId="0" fillId="0" borderId="0" xfId="0" applyAlignment="1">
      <alignment horizontal="left" indent="1"/>
    </xf>
    <xf numFmtId="165" fontId="11" fillId="0" borderId="21" xfId="0" applyNumberFormat="1" applyFont="1" applyBorder="1" applyAlignment="1">
      <alignment horizontal="center"/>
    </xf>
    <xf numFmtId="0" fontId="7" fillId="7" borderId="17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49" fontId="7" fillId="0" borderId="15" xfId="0" applyNumberFormat="1" applyFont="1" applyBorder="1"/>
    <xf numFmtId="166" fontId="7" fillId="0" borderId="9" xfId="0" applyNumberFormat="1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1" fontId="7" fillId="0" borderId="9" xfId="0" applyNumberFormat="1" applyFont="1" applyBorder="1" applyAlignment="1">
      <alignment horizontal="center"/>
    </xf>
    <xf numFmtId="1" fontId="7" fillId="0" borderId="14" xfId="0" applyNumberFormat="1" applyFont="1" applyBorder="1" applyAlignment="1">
      <alignment horizontal="center"/>
    </xf>
    <xf numFmtId="0" fontId="20" fillId="0" borderId="14" xfId="3" applyFont="1" applyBorder="1" applyAlignment="1"/>
    <xf numFmtId="0" fontId="20" fillId="0" borderId="28" xfId="3" applyFont="1" applyBorder="1" applyAlignment="1"/>
    <xf numFmtId="0" fontId="20" fillId="0" borderId="29" xfId="3" applyFont="1" applyBorder="1" applyAlignment="1"/>
    <xf numFmtId="0" fontId="14" fillId="0" borderId="28" xfId="4" applyFont="1" applyBorder="1" applyAlignment="1"/>
    <xf numFmtId="0" fontId="14" fillId="0" borderId="29" xfId="4" applyFont="1" applyBorder="1" applyAlignment="1"/>
    <xf numFmtId="0" fontId="19" fillId="0" borderId="0" xfId="0" applyFont="1" applyAlignment="1" applyProtection="1">
      <alignment horizontal="left" vertical="top"/>
    </xf>
    <xf numFmtId="0" fontId="0" fillId="0" borderId="0" xfId="0" applyProtection="1"/>
    <xf numFmtId="0" fontId="19" fillId="0" borderId="0" xfId="0" applyFont="1" applyAlignment="1" applyProtection="1">
      <alignment horizontal="left"/>
    </xf>
    <xf numFmtId="0" fontId="21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left" indent="1"/>
    </xf>
    <xf numFmtId="0" fontId="13" fillId="0" borderId="0" xfId="0" applyFont="1" applyProtection="1"/>
    <xf numFmtId="0" fontId="4" fillId="0" borderId="0" xfId="0" applyFont="1" applyAlignment="1" applyProtection="1">
      <alignment horizontal="right" vertical="center" wrapText="1" indent="1" readingOrder="1"/>
    </xf>
    <xf numFmtId="0" fontId="5" fillId="0" borderId="0" xfId="0" applyFont="1" applyProtection="1"/>
    <xf numFmtId="0" fontId="10" fillId="0" borderId="0" xfId="0" applyFont="1" applyProtection="1"/>
    <xf numFmtId="1" fontId="11" fillId="8" borderId="17" xfId="1" applyNumberFormat="1" applyFont="1" applyFill="1" applyBorder="1" applyAlignment="1" applyProtection="1">
      <alignment horizontal="center"/>
    </xf>
    <xf numFmtId="3" fontId="11" fillId="4" borderId="27" xfId="1" applyNumberFormat="1" applyFont="1" applyFill="1" applyBorder="1" applyAlignment="1" applyProtection="1">
      <alignment horizontal="center"/>
    </xf>
    <xf numFmtId="3" fontId="11" fillId="5" borderId="1" xfId="1" applyNumberFormat="1" applyFont="1" applyFill="1" applyBorder="1" applyAlignment="1" applyProtection="1">
      <alignment horizontal="center"/>
    </xf>
    <xf numFmtId="0" fontId="6" fillId="0" borderId="0" xfId="0" applyFont="1" applyAlignment="1">
      <alignment horizontal="right"/>
    </xf>
    <xf numFmtId="0" fontId="6" fillId="0" borderId="26" xfId="0" applyFont="1" applyBorder="1" applyAlignment="1">
      <alignment horizontal="center"/>
    </xf>
    <xf numFmtId="0" fontId="25" fillId="0" borderId="1" xfId="0" applyFont="1" applyBorder="1" applyAlignment="1">
      <alignment horizontal="center" vertical="center" wrapText="1" readingOrder="1"/>
    </xf>
    <xf numFmtId="0" fontId="26" fillId="4" borderId="1" xfId="0" applyFont="1" applyFill="1" applyBorder="1" applyAlignment="1">
      <alignment horizontal="center" vertical="center" wrapText="1"/>
    </xf>
    <xf numFmtId="1" fontId="16" fillId="5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right"/>
    </xf>
    <xf numFmtId="17" fontId="11" fillId="8" borderId="15" xfId="0" applyNumberFormat="1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1" fontId="0" fillId="5" borderId="4" xfId="0" applyNumberFormat="1" applyFill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1" fontId="6" fillId="4" borderId="1" xfId="0" applyNumberFormat="1" applyFont="1" applyFill="1" applyBorder="1" applyAlignment="1">
      <alignment horizontal="center" vertical="center"/>
    </xf>
    <xf numFmtId="0" fontId="27" fillId="4" borderId="1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" fontId="28" fillId="4" borderId="1" xfId="0" applyNumberFormat="1" applyFont="1" applyFill="1" applyBorder="1" applyAlignment="1">
      <alignment horizontal="center" vertical="center"/>
    </xf>
    <xf numFmtId="0" fontId="0" fillId="0" borderId="0" xfId="0" applyAlignment="1" applyProtection="1">
      <alignment horizontal="left" vertical="center"/>
    </xf>
    <xf numFmtId="17" fontId="11" fillId="6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24" fillId="0" borderId="1" xfId="0" applyFont="1" applyBorder="1" applyAlignment="1" applyProtection="1">
      <alignment horizontal="center" vertical="center"/>
    </xf>
    <xf numFmtId="0" fontId="15" fillId="3" borderId="18" xfId="0" applyFont="1" applyFill="1" applyBorder="1" applyAlignment="1" applyProtection="1">
      <alignment horizontal="center" vertical="center"/>
    </xf>
    <xf numFmtId="49" fontId="7" fillId="6" borderId="15" xfId="0" applyNumberFormat="1" applyFont="1" applyFill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horizontal="center" vertical="center"/>
    </xf>
    <xf numFmtId="0" fontId="7" fillId="6" borderId="5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7" xfId="0" applyFont="1" applyFill="1" applyBorder="1" applyAlignment="1" applyProtection="1">
      <alignment horizontal="center" vertical="center"/>
      <protection locked="0"/>
    </xf>
    <xf numFmtId="0" fontId="0" fillId="2" borderId="30" xfId="0" applyFill="1" applyBorder="1" applyAlignment="1" applyProtection="1">
      <alignment horizontal="center" vertical="center"/>
    </xf>
    <xf numFmtId="0" fontId="0" fillId="4" borderId="35" xfId="1" applyNumberFormat="1" applyFont="1" applyFill="1" applyBorder="1" applyAlignment="1" applyProtection="1">
      <alignment horizontal="center" vertical="center"/>
    </xf>
    <xf numFmtId="0" fontId="9" fillId="0" borderId="0" xfId="0" applyFont="1" applyAlignment="1" applyProtection="1">
      <alignment horizontal="right" vertical="center"/>
    </xf>
    <xf numFmtId="49" fontId="7" fillId="6" borderId="16" xfId="0" applyNumberFormat="1" applyFont="1" applyFill="1" applyBorder="1" applyAlignment="1" applyProtection="1">
      <alignment vertical="center"/>
      <protection locked="0"/>
    </xf>
    <xf numFmtId="0" fontId="7" fillId="0" borderId="37" xfId="0" applyFont="1" applyBorder="1" applyAlignment="1" applyProtection="1">
      <alignment horizontal="center" vertical="center"/>
    </xf>
    <xf numFmtId="0" fontId="7" fillId="6" borderId="8" xfId="0" applyFont="1" applyFill="1" applyBorder="1" applyAlignment="1" applyProtection="1">
      <alignment horizontal="center" vertical="center"/>
      <protection locked="0"/>
    </xf>
    <xf numFmtId="0" fontId="7" fillId="6" borderId="9" xfId="0" applyFont="1" applyFill="1" applyBorder="1" applyAlignment="1" applyProtection="1">
      <alignment horizontal="center" vertical="center"/>
      <protection locked="0"/>
    </xf>
    <xf numFmtId="0" fontId="7" fillId="6" borderId="10" xfId="0" applyFont="1" applyFill="1" applyBorder="1" applyAlignment="1" applyProtection="1">
      <alignment horizontal="center" vertical="center"/>
      <protection locked="0"/>
    </xf>
    <xf numFmtId="0" fontId="0" fillId="2" borderId="31" xfId="0" applyFill="1" applyBorder="1" applyAlignment="1" applyProtection="1">
      <alignment horizontal="center" vertical="center"/>
    </xf>
    <xf numFmtId="0" fontId="0" fillId="4" borderId="16" xfId="1" applyNumberFormat="1" applyFont="1" applyFill="1" applyBorder="1" applyAlignment="1" applyProtection="1">
      <alignment horizontal="center" vertical="center"/>
    </xf>
    <xf numFmtId="0" fontId="18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vertical="center"/>
    </xf>
    <xf numFmtId="0" fontId="13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right" vertical="center" wrapText="1" readingOrder="1"/>
    </xf>
    <xf numFmtId="49" fontId="7" fillId="6" borderId="17" xfId="0" applyNumberFormat="1" applyFont="1" applyFill="1" applyBorder="1" applyAlignment="1" applyProtection="1">
      <alignment vertical="center"/>
      <protection locked="0"/>
    </xf>
    <xf numFmtId="0" fontId="7" fillId="0" borderId="23" xfId="0" applyFont="1" applyBorder="1" applyAlignment="1" applyProtection="1">
      <alignment horizontal="center" vertical="center"/>
    </xf>
    <xf numFmtId="0" fontId="7" fillId="6" borderId="11" xfId="0" applyFont="1" applyFill="1" applyBorder="1" applyAlignment="1" applyProtection="1">
      <alignment horizontal="center" vertical="center"/>
      <protection locked="0"/>
    </xf>
    <xf numFmtId="0" fontId="7" fillId="6" borderId="12" xfId="0" applyFont="1" applyFill="1" applyBorder="1" applyAlignment="1" applyProtection="1">
      <alignment horizontal="center" vertical="center"/>
      <protection locked="0"/>
    </xf>
    <xf numFmtId="0" fontId="7" fillId="6" borderId="13" xfId="0" applyFont="1" applyFill="1" applyBorder="1" applyAlignment="1" applyProtection="1">
      <alignment horizontal="center" vertical="center"/>
      <protection locked="0"/>
    </xf>
    <xf numFmtId="0" fontId="0" fillId="2" borderId="32" xfId="0" applyFill="1" applyBorder="1" applyAlignment="1" applyProtection="1">
      <alignment horizontal="center" vertical="center"/>
    </xf>
    <xf numFmtId="0" fontId="0" fillId="4" borderId="24" xfId="1" applyNumberFormat="1" applyFont="1" applyFill="1" applyBorder="1" applyAlignment="1" applyProtection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11" fillId="4" borderId="18" xfId="0" applyFont="1" applyFill="1" applyBorder="1" applyAlignment="1" applyProtection="1">
      <alignment horizontal="center" vertical="center"/>
    </xf>
    <xf numFmtId="2" fontId="6" fillId="5" borderId="1" xfId="0" applyNumberFormat="1" applyFont="1" applyFill="1" applyBorder="1" applyAlignment="1" applyProtection="1">
      <alignment horizontal="center" vertical="center"/>
    </xf>
    <xf numFmtId="166" fontId="7" fillId="0" borderId="9" xfId="0" applyNumberFormat="1" applyFont="1" applyBorder="1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6" fillId="0" borderId="0" xfId="0" applyFont="1" applyAlignment="1">
      <alignment vertical="center"/>
    </xf>
    <xf numFmtId="164" fontId="7" fillId="0" borderId="0" xfId="0" applyNumberFormat="1" applyFont="1" applyAlignment="1">
      <alignment horizontal="center" vertical="center"/>
    </xf>
    <xf numFmtId="1" fontId="17" fillId="0" borderId="9" xfId="0" applyNumberFormat="1" applyFont="1" applyBorder="1" applyAlignment="1">
      <alignment horizontal="center" vertical="center"/>
    </xf>
    <xf numFmtId="1" fontId="17" fillId="0" borderId="1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 readingOrder="1"/>
    </xf>
    <xf numFmtId="0" fontId="19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/>
    </xf>
    <xf numFmtId="1" fontId="11" fillId="9" borderId="2" xfId="1" applyNumberFormat="1" applyFont="1" applyFill="1" applyBorder="1" applyAlignment="1" applyProtection="1">
      <alignment horizontal="center" vertical="center"/>
    </xf>
    <xf numFmtId="1" fontId="11" fillId="9" borderId="4" xfId="1" applyNumberFormat="1" applyFont="1" applyFill="1" applyBorder="1" applyAlignment="1" applyProtection="1">
      <alignment horizontal="center" vertical="center"/>
    </xf>
    <xf numFmtId="0" fontId="0" fillId="5" borderId="2" xfId="0" applyFill="1" applyBorder="1" applyAlignment="1" applyProtection="1">
      <alignment horizontal="center" vertical="center" textRotation="90"/>
    </xf>
    <xf numFmtId="0" fontId="0" fillId="5" borderId="3" xfId="0" applyFill="1" applyBorder="1" applyAlignment="1" applyProtection="1">
      <alignment horizontal="center" vertical="center" textRotation="90"/>
    </xf>
    <xf numFmtId="0" fontId="0" fillId="5" borderId="4" xfId="0" applyFill="1" applyBorder="1" applyAlignment="1" applyProtection="1">
      <alignment horizontal="center" vertical="center" textRotation="90"/>
    </xf>
    <xf numFmtId="0" fontId="22" fillId="3" borderId="18" xfId="0" applyFont="1" applyFill="1" applyBorder="1" applyAlignment="1" applyProtection="1">
      <alignment horizontal="center" vertical="center"/>
    </xf>
    <xf numFmtId="0" fontId="22" fillId="3" borderId="19" xfId="0" applyFont="1" applyFill="1" applyBorder="1" applyAlignment="1" applyProtection="1">
      <alignment horizontal="center" vertical="center"/>
    </xf>
    <xf numFmtId="0" fontId="22" fillId="3" borderId="20" xfId="0" applyFont="1" applyFill="1" applyBorder="1" applyAlignment="1" applyProtection="1">
      <alignment horizontal="center" vertical="center"/>
    </xf>
    <xf numFmtId="0" fontId="23" fillId="0" borderId="2" xfId="0" applyFont="1" applyBorder="1" applyAlignment="1" applyProtection="1">
      <alignment horizontal="center" vertical="center" wrapText="1"/>
    </xf>
    <xf numFmtId="0" fontId="23" fillId="0" borderId="4" xfId="0" applyFont="1" applyBorder="1" applyAlignment="1" applyProtection="1">
      <alignment horizontal="center" vertical="center" wrapText="1"/>
    </xf>
    <xf numFmtId="0" fontId="23" fillId="0" borderId="33" xfId="0" applyFont="1" applyBorder="1" applyAlignment="1" applyProtection="1">
      <alignment horizontal="center" vertical="center" wrapText="1"/>
    </xf>
    <xf numFmtId="0" fontId="23" fillId="0" borderId="34" xfId="0" applyFont="1" applyBorder="1" applyAlignment="1" applyProtection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6" fillId="0" borderId="36" xfId="0" applyFont="1" applyBorder="1" applyAlignment="1">
      <alignment horizontal="right" vertical="center"/>
    </xf>
    <xf numFmtId="0" fontId="6" fillId="0" borderId="0" xfId="0" applyFont="1" applyAlignment="1">
      <alignment horizontal="right"/>
    </xf>
    <xf numFmtId="14" fontId="11" fillId="6" borderId="18" xfId="0" applyNumberFormat="1" applyFont="1" applyFill="1" applyBorder="1" applyAlignment="1">
      <alignment horizontal="center"/>
    </xf>
    <xf numFmtId="14" fontId="11" fillId="6" borderId="19" xfId="0" applyNumberFormat="1" applyFont="1" applyFill="1" applyBorder="1" applyAlignment="1">
      <alignment horizontal="center"/>
    </xf>
    <xf numFmtId="14" fontId="11" fillId="6" borderId="20" xfId="0" applyNumberFormat="1" applyFont="1" applyFill="1" applyBorder="1" applyAlignment="1">
      <alignment horizontal="center"/>
    </xf>
    <xf numFmtId="165" fontId="11" fillId="6" borderId="18" xfId="0" applyNumberFormat="1" applyFont="1" applyFill="1" applyBorder="1" applyAlignment="1" applyProtection="1">
      <alignment horizontal="center"/>
      <protection locked="0"/>
    </xf>
    <xf numFmtId="165" fontId="11" fillId="6" borderId="19" xfId="0" applyNumberFormat="1" applyFont="1" applyFill="1" applyBorder="1" applyAlignment="1" applyProtection="1">
      <alignment horizontal="center"/>
      <protection locked="0"/>
    </xf>
    <xf numFmtId="165" fontId="11" fillId="6" borderId="20" xfId="0" applyNumberFormat="1" applyFont="1" applyFill="1" applyBorder="1" applyAlignment="1" applyProtection="1">
      <alignment horizontal="center"/>
      <protection locked="0"/>
    </xf>
    <xf numFmtId="0" fontId="15" fillId="3" borderId="18" xfId="0" applyFont="1" applyFill="1" applyBorder="1" applyAlignment="1">
      <alignment horizontal="center"/>
    </xf>
    <xf numFmtId="0" fontId="15" fillId="3" borderId="19" xfId="0" applyFont="1" applyFill="1" applyBorder="1" applyAlignment="1">
      <alignment horizontal="center"/>
    </xf>
    <xf numFmtId="0" fontId="15" fillId="3" borderId="20" xfId="0" applyFont="1" applyFill="1" applyBorder="1" applyAlignment="1">
      <alignment horizontal="center"/>
    </xf>
    <xf numFmtId="0" fontId="0" fillId="5" borderId="2" xfId="0" applyFill="1" applyBorder="1" applyAlignment="1">
      <alignment horizontal="center" vertical="center" textRotation="90"/>
    </xf>
    <xf numFmtId="0" fontId="0" fillId="5" borderId="3" xfId="0" applyFill="1" applyBorder="1" applyAlignment="1">
      <alignment horizontal="center" vertical="center" textRotation="90"/>
    </xf>
    <xf numFmtId="0" fontId="0" fillId="5" borderId="4" xfId="0" applyFill="1" applyBorder="1" applyAlignment="1">
      <alignment horizontal="center" vertical="center" textRotation="90"/>
    </xf>
    <xf numFmtId="0" fontId="7" fillId="0" borderId="16" xfId="0" applyNumberFormat="1" applyFont="1" applyBorder="1" applyAlignment="1">
      <alignment horizontal="left" vertical="center"/>
    </xf>
    <xf numFmtId="0" fontId="7" fillId="0" borderId="17" xfId="0" applyNumberFormat="1" applyFont="1" applyBorder="1" applyAlignment="1">
      <alignment horizontal="left" vertical="center"/>
    </xf>
  </cellXfs>
  <cellStyles count="5">
    <cellStyle name="Comma" xfId="1" builtinId="3"/>
    <cellStyle name="Normal" xfId="0" builtinId="0"/>
    <cellStyle name="Normal 2" xfId="2" xr:uid="{1A701EB3-CF73-434A-ABC8-B3FBAE48E6CE}"/>
    <cellStyle name="Normal 4" xfId="4" xr:uid="{6B4DA8B8-F825-4616-B710-4AE888BD3D5C}"/>
    <cellStyle name="Normal_Sheet1" xfId="3" xr:uid="{D841C255-41E9-44EA-A6CC-738C6BADE11A}"/>
  </cellStyles>
  <dxfs count="0"/>
  <tableStyles count="0" defaultTableStyle="TableStyleMedium2" defaultPivotStyle="PivotStyleLight16"/>
  <colors>
    <mruColors>
      <color rgb="FFD9D3C4"/>
      <color rgb="FFFFF7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42756</xdr:colOff>
      <xdr:row>3</xdr:row>
      <xdr:rowOff>161290</xdr:rowOff>
    </xdr:to>
    <xdr:pic>
      <xdr:nvPicPr>
        <xdr:cNvPr id="3" name="Picture 16">
          <a:extLst>
            <a:ext uri="{FF2B5EF4-FFF2-40B4-BE49-F238E27FC236}">
              <a16:creationId xmlns:a16="http://schemas.microsoft.com/office/drawing/2014/main" id="{9F56D6DA-44DE-40FB-AFFB-58F71D460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7390" cy="755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B86E7-BC3A-8541-83E3-71C18BFF673B}">
  <dimension ref="B1:S39"/>
  <sheetViews>
    <sheetView showGridLines="0" tabSelected="1" zoomScale="90" zoomScaleNormal="100" workbookViewId="0">
      <selection activeCell="C10" sqref="C10"/>
    </sheetView>
  </sheetViews>
  <sheetFormatPr defaultColWidth="11" defaultRowHeight="15.75" x14ac:dyDescent="0.25"/>
  <cols>
    <col min="1" max="1" width="8.75" style="25" customWidth="1"/>
    <col min="2" max="2" width="4.125" style="25" customWidth="1"/>
    <col min="3" max="3" width="37.5" style="25" customWidth="1"/>
    <col min="4" max="12" width="11.125" style="25" customWidth="1"/>
    <col min="13" max="13" width="11.125" style="28" customWidth="1"/>
    <col min="14" max="15" width="11.125" style="25" customWidth="1"/>
    <col min="16" max="16384" width="11" style="25"/>
  </cols>
  <sheetData>
    <row r="1" spans="2:19" x14ac:dyDescent="0.25">
      <c r="B1" s="102" t="s">
        <v>31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24"/>
    </row>
    <row r="2" spans="2:19" x14ac:dyDescent="0.25"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26"/>
    </row>
    <row r="3" spans="2:19" ht="14.25" customHeight="1" x14ac:dyDescent="0.25"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27"/>
    </row>
    <row r="4" spans="2:19" ht="20.65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</row>
    <row r="5" spans="2:19" ht="21" customHeight="1" thickBot="1" x14ac:dyDescent="0.3">
      <c r="B5" s="57"/>
      <c r="C5" s="58" t="s">
        <v>3</v>
      </c>
      <c r="D5" s="112" t="s">
        <v>25</v>
      </c>
      <c r="E5" s="59" t="s">
        <v>4</v>
      </c>
      <c r="F5" s="59" t="s">
        <v>5</v>
      </c>
      <c r="G5" s="59" t="s">
        <v>6</v>
      </c>
      <c r="H5" s="59" t="s">
        <v>7</v>
      </c>
      <c r="I5" s="59" t="s">
        <v>8</v>
      </c>
      <c r="J5" s="59" t="s">
        <v>9</v>
      </c>
      <c r="K5" s="59" t="s">
        <v>10</v>
      </c>
      <c r="L5" s="114" t="s">
        <v>15</v>
      </c>
      <c r="M5" s="112" t="s">
        <v>27</v>
      </c>
      <c r="N5" s="55"/>
      <c r="O5" s="57"/>
      <c r="P5" s="57"/>
      <c r="Q5" s="57"/>
    </row>
    <row r="6" spans="2:19" ht="18.95" customHeight="1" thickBot="1" x14ac:dyDescent="0.3">
      <c r="B6" s="57"/>
      <c r="C6" s="60" t="s">
        <v>26</v>
      </c>
      <c r="D6" s="113"/>
      <c r="E6" s="109" t="s">
        <v>30</v>
      </c>
      <c r="F6" s="110"/>
      <c r="G6" s="110"/>
      <c r="H6" s="110"/>
      <c r="I6" s="110"/>
      <c r="J6" s="110"/>
      <c r="K6" s="111"/>
      <c r="L6" s="115"/>
      <c r="M6" s="113"/>
      <c r="N6" s="55"/>
      <c r="O6" s="57"/>
      <c r="P6" s="57"/>
      <c r="Q6" s="57"/>
    </row>
    <row r="7" spans="2:19" ht="17.100000000000001" customHeight="1" thickBot="1" x14ac:dyDescent="0.3">
      <c r="B7" s="106" t="s">
        <v>12</v>
      </c>
      <c r="C7" s="61"/>
      <c r="D7" s="62">
        <f>COUNTA(E7:K7)</f>
        <v>0</v>
      </c>
      <c r="E7" s="63"/>
      <c r="F7" s="64"/>
      <c r="G7" s="64"/>
      <c r="H7" s="64"/>
      <c r="I7" s="64"/>
      <c r="J7" s="64"/>
      <c r="K7" s="65"/>
      <c r="L7" s="66">
        <f>SUM(E7:K7)</f>
        <v>0</v>
      </c>
      <c r="M7" s="67">
        <f>IF(D7&gt;0, TRUNC((L7/D7/15)*VLOOKUP(D7, $O$8:$P$14, 2) +0.99), 0)</f>
        <v>0</v>
      </c>
      <c r="N7" s="55"/>
      <c r="O7" s="101" t="s">
        <v>1</v>
      </c>
      <c r="P7" s="101" t="s">
        <v>2</v>
      </c>
      <c r="Q7" s="68"/>
    </row>
    <row r="8" spans="2:19" ht="17.25" thickBot="1" x14ac:dyDescent="0.3">
      <c r="B8" s="107"/>
      <c r="C8" s="69"/>
      <c r="D8" s="70">
        <f>COUNTA(E8:K8)</f>
        <v>0</v>
      </c>
      <c r="E8" s="71"/>
      <c r="F8" s="72"/>
      <c r="G8" s="72"/>
      <c r="H8" s="72"/>
      <c r="I8" s="72"/>
      <c r="J8" s="72"/>
      <c r="K8" s="73"/>
      <c r="L8" s="74">
        <f t="shared" ref="L8:L26" si="0">SUM(E8:K8)</f>
        <v>0</v>
      </c>
      <c r="M8" s="75">
        <f>IF(D8&gt;0, TRUNC((L8/D8/15)*VLOOKUP(D8, $O$8:$P$14, 2) +0.99), 0)</f>
        <v>0</v>
      </c>
      <c r="N8" s="76"/>
      <c r="O8" s="38">
        <v>1</v>
      </c>
      <c r="P8" s="38">
        <v>5</v>
      </c>
      <c r="Q8" s="77"/>
    </row>
    <row r="9" spans="2:19" ht="17.25" thickBot="1" x14ac:dyDescent="0.3">
      <c r="B9" s="107"/>
      <c r="C9" s="69"/>
      <c r="D9" s="70">
        <f t="shared" ref="D9:D16" si="1">COUNTA(E9:K9)</f>
        <v>0</v>
      </c>
      <c r="E9" s="71"/>
      <c r="F9" s="72"/>
      <c r="G9" s="72"/>
      <c r="H9" s="72"/>
      <c r="I9" s="72"/>
      <c r="J9" s="72"/>
      <c r="K9" s="73"/>
      <c r="L9" s="74">
        <f t="shared" si="0"/>
        <v>0</v>
      </c>
      <c r="M9" s="75">
        <f t="shared" ref="M9:M26" si="2">IF(D9&gt;0, TRUNC((L9/D9/15)*VLOOKUP(D9, $O$8:$P$14, 2) +0.99), 0)</f>
        <v>0</v>
      </c>
      <c r="N9" s="76"/>
      <c r="O9" s="38">
        <v>2</v>
      </c>
      <c r="P9" s="38">
        <v>10</v>
      </c>
      <c r="Q9" s="77"/>
    </row>
    <row r="10" spans="2:19" ht="17.25" thickBot="1" x14ac:dyDescent="0.3">
      <c r="B10" s="107"/>
      <c r="C10" s="69"/>
      <c r="D10" s="70">
        <f t="shared" si="1"/>
        <v>0</v>
      </c>
      <c r="E10" s="71"/>
      <c r="F10" s="72"/>
      <c r="G10" s="72"/>
      <c r="H10" s="72"/>
      <c r="I10" s="72"/>
      <c r="J10" s="72"/>
      <c r="K10" s="73"/>
      <c r="L10" s="74">
        <f t="shared" si="0"/>
        <v>0</v>
      </c>
      <c r="M10" s="75">
        <f t="shared" si="2"/>
        <v>0</v>
      </c>
      <c r="N10" s="76"/>
      <c r="O10" s="38">
        <v>3</v>
      </c>
      <c r="P10" s="38">
        <v>15</v>
      </c>
      <c r="Q10" s="77"/>
    </row>
    <row r="11" spans="2:19" ht="17.25" thickBot="1" x14ac:dyDescent="0.3">
      <c r="B11" s="107"/>
      <c r="C11" s="69"/>
      <c r="D11" s="70">
        <f t="shared" si="1"/>
        <v>0</v>
      </c>
      <c r="E11" s="71"/>
      <c r="F11" s="72"/>
      <c r="G11" s="72"/>
      <c r="H11" s="72"/>
      <c r="I11" s="72"/>
      <c r="J11" s="72"/>
      <c r="K11" s="73"/>
      <c r="L11" s="74">
        <f t="shared" si="0"/>
        <v>0</v>
      </c>
      <c r="M11" s="75">
        <f t="shared" si="2"/>
        <v>0</v>
      </c>
      <c r="N11" s="76"/>
      <c r="O11" s="38">
        <v>4</v>
      </c>
      <c r="P11" s="38">
        <v>19</v>
      </c>
      <c r="Q11" s="77"/>
    </row>
    <row r="12" spans="2:19" ht="17.25" thickBot="1" x14ac:dyDescent="0.3">
      <c r="B12" s="107"/>
      <c r="C12" s="69"/>
      <c r="D12" s="70">
        <f t="shared" si="1"/>
        <v>0</v>
      </c>
      <c r="E12" s="71"/>
      <c r="F12" s="72"/>
      <c r="G12" s="72"/>
      <c r="H12" s="72"/>
      <c r="I12" s="72"/>
      <c r="J12" s="72"/>
      <c r="K12" s="73"/>
      <c r="L12" s="74">
        <f t="shared" si="0"/>
        <v>0</v>
      </c>
      <c r="M12" s="75">
        <f t="shared" si="2"/>
        <v>0</v>
      </c>
      <c r="N12" s="76"/>
      <c r="O12" s="38">
        <v>5</v>
      </c>
      <c r="P12" s="38">
        <v>23</v>
      </c>
      <c r="Q12" s="77"/>
    </row>
    <row r="13" spans="2:19" ht="17.25" thickBot="1" x14ac:dyDescent="0.3">
      <c r="B13" s="107"/>
      <c r="C13" s="69"/>
      <c r="D13" s="70">
        <f t="shared" si="1"/>
        <v>0</v>
      </c>
      <c r="E13" s="71"/>
      <c r="F13" s="72"/>
      <c r="G13" s="72"/>
      <c r="H13" s="72"/>
      <c r="I13" s="72"/>
      <c r="J13" s="72"/>
      <c r="K13" s="73"/>
      <c r="L13" s="74">
        <f t="shared" si="0"/>
        <v>0</v>
      </c>
      <c r="M13" s="75">
        <f t="shared" si="2"/>
        <v>0</v>
      </c>
      <c r="N13" s="76"/>
      <c r="O13" s="38">
        <v>6</v>
      </c>
      <c r="P13" s="38">
        <v>27</v>
      </c>
      <c r="Q13" s="77"/>
    </row>
    <row r="14" spans="2:19" ht="15.95" customHeight="1" thickBot="1" x14ac:dyDescent="0.3">
      <c r="B14" s="107"/>
      <c r="C14" s="69"/>
      <c r="D14" s="70">
        <f t="shared" si="1"/>
        <v>0</v>
      </c>
      <c r="E14" s="71"/>
      <c r="F14" s="72"/>
      <c r="G14" s="72"/>
      <c r="H14" s="72"/>
      <c r="I14" s="72"/>
      <c r="J14" s="72"/>
      <c r="K14" s="73"/>
      <c r="L14" s="74">
        <f t="shared" si="0"/>
        <v>0</v>
      </c>
      <c r="M14" s="75">
        <f t="shared" si="2"/>
        <v>0</v>
      </c>
      <c r="N14" s="76"/>
      <c r="O14" s="38">
        <v>7</v>
      </c>
      <c r="P14" s="38">
        <v>31</v>
      </c>
      <c r="Q14" s="78"/>
    </row>
    <row r="15" spans="2:19" ht="15.95" customHeight="1" x14ac:dyDescent="0.25">
      <c r="B15" s="107"/>
      <c r="C15" s="69"/>
      <c r="D15" s="70">
        <f t="shared" ref="D15" si="3">COUNTA(E15:K15)</f>
        <v>0</v>
      </c>
      <c r="E15" s="71"/>
      <c r="F15" s="72"/>
      <c r="G15" s="72"/>
      <c r="H15" s="72"/>
      <c r="I15" s="72"/>
      <c r="J15" s="72"/>
      <c r="K15" s="73"/>
      <c r="L15" s="74">
        <f t="shared" ref="L15" si="4">SUM(E15:K15)</f>
        <v>0</v>
      </c>
      <c r="M15" s="75">
        <f t="shared" si="2"/>
        <v>0</v>
      </c>
      <c r="N15" s="76"/>
      <c r="O15" s="57"/>
      <c r="P15" s="57"/>
      <c r="Q15" s="79"/>
      <c r="R15" s="30"/>
      <c r="S15" s="29"/>
    </row>
    <row r="16" spans="2:19" x14ac:dyDescent="0.25">
      <c r="B16" s="107"/>
      <c r="C16" s="69"/>
      <c r="D16" s="70">
        <f t="shared" si="1"/>
        <v>0</v>
      </c>
      <c r="E16" s="71"/>
      <c r="F16" s="72"/>
      <c r="G16" s="72"/>
      <c r="H16" s="72"/>
      <c r="I16" s="72"/>
      <c r="J16" s="72"/>
      <c r="K16" s="73"/>
      <c r="L16" s="74">
        <f t="shared" si="0"/>
        <v>0</v>
      </c>
      <c r="M16" s="75">
        <f t="shared" si="2"/>
        <v>0</v>
      </c>
      <c r="N16" s="76"/>
      <c r="O16" s="57"/>
      <c r="P16" s="57"/>
      <c r="Q16" s="57"/>
    </row>
    <row r="17" spans="2:17" x14ac:dyDescent="0.25">
      <c r="B17" s="107"/>
      <c r="C17" s="69"/>
      <c r="D17" s="70">
        <f>COUNTA(E17:K17)</f>
        <v>0</v>
      </c>
      <c r="E17" s="71"/>
      <c r="F17" s="72"/>
      <c r="G17" s="72"/>
      <c r="H17" s="72"/>
      <c r="I17" s="72"/>
      <c r="J17" s="72"/>
      <c r="K17" s="73"/>
      <c r="L17" s="74">
        <f t="shared" si="0"/>
        <v>0</v>
      </c>
      <c r="M17" s="75">
        <f t="shared" si="2"/>
        <v>0</v>
      </c>
      <c r="N17" s="76"/>
      <c r="O17" s="57"/>
      <c r="P17" s="57"/>
      <c r="Q17" s="57"/>
    </row>
    <row r="18" spans="2:17" x14ac:dyDescent="0.25">
      <c r="B18" s="107"/>
      <c r="C18" s="69"/>
      <c r="D18" s="70">
        <f>COUNTA(E18:K18)</f>
        <v>0</v>
      </c>
      <c r="E18" s="71"/>
      <c r="F18" s="72"/>
      <c r="G18" s="72"/>
      <c r="H18" s="72"/>
      <c r="I18" s="72"/>
      <c r="J18" s="72"/>
      <c r="K18" s="73"/>
      <c r="L18" s="74">
        <f t="shared" si="0"/>
        <v>0</v>
      </c>
      <c r="M18" s="75">
        <f t="shared" si="2"/>
        <v>0</v>
      </c>
      <c r="N18" s="76"/>
      <c r="O18" s="57"/>
      <c r="P18" s="57"/>
      <c r="Q18" s="57"/>
    </row>
    <row r="19" spans="2:17" x14ac:dyDescent="0.25">
      <c r="B19" s="107"/>
      <c r="C19" s="69"/>
      <c r="D19" s="70">
        <f t="shared" ref="D19:D26" si="5">COUNTA(E19:K19)</f>
        <v>0</v>
      </c>
      <c r="E19" s="71"/>
      <c r="F19" s="72"/>
      <c r="G19" s="72"/>
      <c r="H19" s="72"/>
      <c r="I19" s="72"/>
      <c r="J19" s="72"/>
      <c r="K19" s="73"/>
      <c r="L19" s="74">
        <f t="shared" si="0"/>
        <v>0</v>
      </c>
      <c r="M19" s="75">
        <f t="shared" si="2"/>
        <v>0</v>
      </c>
      <c r="N19" s="76"/>
      <c r="O19" s="57"/>
      <c r="P19" s="57"/>
      <c r="Q19" s="57"/>
    </row>
    <row r="20" spans="2:17" x14ac:dyDescent="0.25">
      <c r="B20" s="107"/>
      <c r="C20" s="69"/>
      <c r="D20" s="70">
        <f t="shared" si="5"/>
        <v>0</v>
      </c>
      <c r="E20" s="71"/>
      <c r="F20" s="72"/>
      <c r="G20" s="72"/>
      <c r="H20" s="72"/>
      <c r="I20" s="72"/>
      <c r="J20" s="72"/>
      <c r="K20" s="73"/>
      <c r="L20" s="74">
        <f t="shared" si="0"/>
        <v>0</v>
      </c>
      <c r="M20" s="75">
        <f t="shared" si="2"/>
        <v>0</v>
      </c>
      <c r="N20" s="76"/>
      <c r="O20" s="57"/>
      <c r="P20" s="57"/>
      <c r="Q20" s="57"/>
    </row>
    <row r="21" spans="2:17" x14ac:dyDescent="0.25">
      <c r="B21" s="107"/>
      <c r="C21" s="69"/>
      <c r="D21" s="70">
        <f t="shared" si="5"/>
        <v>0</v>
      </c>
      <c r="E21" s="71"/>
      <c r="F21" s="72"/>
      <c r="G21" s="72"/>
      <c r="H21" s="72"/>
      <c r="I21" s="72"/>
      <c r="J21" s="72"/>
      <c r="K21" s="73"/>
      <c r="L21" s="74">
        <f t="shared" si="0"/>
        <v>0</v>
      </c>
      <c r="M21" s="75">
        <f t="shared" si="2"/>
        <v>0</v>
      </c>
      <c r="N21" s="76"/>
      <c r="O21" s="57"/>
      <c r="P21" s="57"/>
      <c r="Q21" s="57"/>
    </row>
    <row r="22" spans="2:17" x14ac:dyDescent="0.25">
      <c r="B22" s="107"/>
      <c r="C22" s="69"/>
      <c r="D22" s="70">
        <f t="shared" si="5"/>
        <v>0</v>
      </c>
      <c r="E22" s="71"/>
      <c r="F22" s="72"/>
      <c r="G22" s="72"/>
      <c r="H22" s="72"/>
      <c r="I22" s="72"/>
      <c r="J22" s="72"/>
      <c r="K22" s="73"/>
      <c r="L22" s="74">
        <f t="shared" si="0"/>
        <v>0</v>
      </c>
      <c r="M22" s="75">
        <f t="shared" si="2"/>
        <v>0</v>
      </c>
      <c r="N22" s="76"/>
      <c r="O22" s="57"/>
      <c r="P22" s="57"/>
      <c r="Q22" s="57"/>
    </row>
    <row r="23" spans="2:17" x14ac:dyDescent="0.25">
      <c r="B23" s="107"/>
      <c r="C23" s="69"/>
      <c r="D23" s="70">
        <f t="shared" si="5"/>
        <v>0</v>
      </c>
      <c r="E23" s="71"/>
      <c r="F23" s="72"/>
      <c r="G23" s="72"/>
      <c r="H23" s="72"/>
      <c r="I23" s="72"/>
      <c r="J23" s="72"/>
      <c r="K23" s="73"/>
      <c r="L23" s="74">
        <f t="shared" si="0"/>
        <v>0</v>
      </c>
      <c r="M23" s="75">
        <f t="shared" si="2"/>
        <v>0</v>
      </c>
      <c r="N23" s="76"/>
      <c r="O23" s="57"/>
      <c r="P23" s="57"/>
      <c r="Q23" s="57"/>
    </row>
    <row r="24" spans="2:17" x14ac:dyDescent="0.25">
      <c r="B24" s="107"/>
      <c r="C24" s="69"/>
      <c r="D24" s="70">
        <f t="shared" si="5"/>
        <v>0</v>
      </c>
      <c r="E24" s="71"/>
      <c r="F24" s="72"/>
      <c r="G24" s="72"/>
      <c r="H24" s="72"/>
      <c r="I24" s="72"/>
      <c r="J24" s="72"/>
      <c r="K24" s="73"/>
      <c r="L24" s="74">
        <f t="shared" si="0"/>
        <v>0</v>
      </c>
      <c r="M24" s="75">
        <f t="shared" si="2"/>
        <v>0</v>
      </c>
      <c r="N24" s="76"/>
      <c r="O24" s="57"/>
      <c r="P24" s="57"/>
      <c r="Q24" s="57"/>
    </row>
    <row r="25" spans="2:17" x14ac:dyDescent="0.25">
      <c r="B25" s="107"/>
      <c r="C25" s="69"/>
      <c r="D25" s="70">
        <f t="shared" si="5"/>
        <v>0</v>
      </c>
      <c r="E25" s="71"/>
      <c r="F25" s="72"/>
      <c r="G25" s="72"/>
      <c r="H25" s="72"/>
      <c r="I25" s="72"/>
      <c r="J25" s="72"/>
      <c r="K25" s="73"/>
      <c r="L25" s="74">
        <f t="shared" si="0"/>
        <v>0</v>
      </c>
      <c r="M25" s="75">
        <f t="shared" si="2"/>
        <v>0</v>
      </c>
      <c r="N25" s="76"/>
      <c r="O25" s="57"/>
      <c r="P25" s="57"/>
      <c r="Q25" s="57"/>
    </row>
    <row r="26" spans="2:17" ht="16.5" thickBot="1" x14ac:dyDescent="0.3">
      <c r="B26" s="108"/>
      <c r="C26" s="80"/>
      <c r="D26" s="81">
        <f t="shared" si="5"/>
        <v>0</v>
      </c>
      <c r="E26" s="82"/>
      <c r="F26" s="83"/>
      <c r="G26" s="83"/>
      <c r="H26" s="83"/>
      <c r="I26" s="83"/>
      <c r="J26" s="83"/>
      <c r="K26" s="84"/>
      <c r="L26" s="85">
        <f t="shared" si="0"/>
        <v>0</v>
      </c>
      <c r="M26" s="86">
        <f t="shared" si="2"/>
        <v>0</v>
      </c>
      <c r="N26" s="76"/>
      <c r="O26" s="57"/>
      <c r="P26" s="57"/>
      <c r="Q26" s="57"/>
    </row>
    <row r="27" spans="2:17" ht="16.5" thickBot="1" x14ac:dyDescent="0.3">
      <c r="B27" s="57"/>
      <c r="C27" s="116" t="s">
        <v>57</v>
      </c>
      <c r="D27" s="116"/>
      <c r="E27" s="87">
        <f t="shared" ref="E27:K27" si="6">SUM(E7:E26)</f>
        <v>0</v>
      </c>
      <c r="F27" s="87">
        <f t="shared" si="6"/>
        <v>0</v>
      </c>
      <c r="G27" s="87">
        <f t="shared" si="6"/>
        <v>0</v>
      </c>
      <c r="H27" s="87">
        <f t="shared" si="6"/>
        <v>0</v>
      </c>
      <c r="I27" s="87">
        <f t="shared" si="6"/>
        <v>0</v>
      </c>
      <c r="J27" s="87">
        <f t="shared" si="6"/>
        <v>0</v>
      </c>
      <c r="K27" s="88">
        <f t="shared" si="6"/>
        <v>0</v>
      </c>
      <c r="L27" s="89">
        <f t="shared" ref="L27:M27" si="7">SUM(L7:L26)</f>
        <v>0</v>
      </c>
      <c r="M27" s="90">
        <f t="shared" si="7"/>
        <v>0</v>
      </c>
      <c r="N27" s="76"/>
      <c r="O27" s="57"/>
      <c r="P27" s="57"/>
      <c r="Q27" s="57"/>
    </row>
    <row r="28" spans="2:17" ht="16.5" thickBot="1" x14ac:dyDescent="0.3">
      <c r="B28" s="57"/>
      <c r="C28" s="116" t="s">
        <v>58</v>
      </c>
      <c r="D28" s="116"/>
      <c r="E28" s="91">
        <f>(E27/60)/24</f>
        <v>0</v>
      </c>
      <c r="F28" s="91">
        <f t="shared" ref="F28:K28" si="8">(F27/60)/24</f>
        <v>0</v>
      </c>
      <c r="G28" s="91">
        <f t="shared" si="8"/>
        <v>0</v>
      </c>
      <c r="H28" s="91">
        <f t="shared" si="8"/>
        <v>0</v>
      </c>
      <c r="I28" s="91">
        <f t="shared" si="8"/>
        <v>0</v>
      </c>
      <c r="J28" s="91">
        <f t="shared" si="8"/>
        <v>0</v>
      </c>
      <c r="K28" s="91">
        <f t="shared" si="8"/>
        <v>0</v>
      </c>
      <c r="L28" s="92"/>
      <c r="M28" s="92"/>
      <c r="N28" s="55"/>
      <c r="O28" s="57"/>
      <c r="P28" s="57"/>
      <c r="Q28" s="57"/>
    </row>
    <row r="29" spans="2:17" ht="30" customHeight="1" thickBot="1" x14ac:dyDescent="0.3">
      <c r="B29" s="57"/>
      <c r="C29" s="93"/>
      <c r="D29" s="93"/>
      <c r="E29" s="94"/>
      <c r="F29" s="94"/>
      <c r="G29" s="94"/>
      <c r="H29" s="94"/>
      <c r="I29" s="94"/>
      <c r="J29" s="94"/>
      <c r="K29" s="94"/>
      <c r="L29" s="39" t="s">
        <v>11</v>
      </c>
      <c r="M29" s="39" t="s">
        <v>13</v>
      </c>
      <c r="N29" s="55"/>
      <c r="O29" s="57"/>
      <c r="P29" s="57"/>
      <c r="Q29" s="57"/>
    </row>
    <row r="30" spans="2:17" ht="16.5" thickBot="1" x14ac:dyDescent="0.3">
      <c r="B30" s="57"/>
      <c r="C30" s="116" t="s">
        <v>59</v>
      </c>
      <c r="D30" s="117"/>
      <c r="E30" s="95">
        <f>TRUNC(E27/15)</f>
        <v>0</v>
      </c>
      <c r="F30" s="95">
        <f t="shared" ref="F30:K30" si="9">TRUNC(F27/15)</f>
        <v>0</v>
      </c>
      <c r="G30" s="95">
        <f t="shared" si="9"/>
        <v>0</v>
      </c>
      <c r="H30" s="95">
        <f t="shared" si="9"/>
        <v>0</v>
      </c>
      <c r="I30" s="95">
        <f t="shared" si="9"/>
        <v>0</v>
      </c>
      <c r="J30" s="95">
        <f t="shared" si="9"/>
        <v>0</v>
      </c>
      <c r="K30" s="96">
        <f t="shared" si="9"/>
        <v>0</v>
      </c>
      <c r="L30" s="40">
        <f>TRUNC(L27/15)</f>
        <v>0</v>
      </c>
      <c r="M30" s="40">
        <f>TRUNC(M27+0.99)</f>
        <v>0</v>
      </c>
      <c r="N30" s="55"/>
      <c r="O30" s="57"/>
      <c r="P30" s="57"/>
      <c r="Q30" s="57"/>
    </row>
    <row r="31" spans="2:17" ht="16.5" thickBot="1" x14ac:dyDescent="0.3">
      <c r="B31" s="57"/>
      <c r="C31" s="116" t="s">
        <v>60</v>
      </c>
      <c r="D31" s="117"/>
      <c r="E31" s="95">
        <f>E27-(E30*15)</f>
        <v>0</v>
      </c>
      <c r="F31" s="95">
        <f t="shared" ref="F31:K31" si="10">F27-(F30*15)</f>
        <v>0</v>
      </c>
      <c r="G31" s="95">
        <f t="shared" si="10"/>
        <v>0</v>
      </c>
      <c r="H31" s="95">
        <f t="shared" si="10"/>
        <v>0</v>
      </c>
      <c r="I31" s="95">
        <f t="shared" si="10"/>
        <v>0</v>
      </c>
      <c r="J31" s="95">
        <f t="shared" si="10"/>
        <v>0</v>
      </c>
      <c r="K31" s="96">
        <f t="shared" si="10"/>
        <v>0</v>
      </c>
      <c r="L31" s="40">
        <f>L27-(L30*15)</f>
        <v>0</v>
      </c>
      <c r="M31" s="97"/>
      <c r="N31" s="55"/>
      <c r="O31" s="57"/>
      <c r="P31" s="57"/>
      <c r="Q31" s="57"/>
    </row>
    <row r="32" spans="2:17" ht="21.75" thickBot="1" x14ac:dyDescent="0.3">
      <c r="B32" s="57"/>
      <c r="C32" s="98"/>
      <c r="D32" s="98"/>
      <c r="E32" s="99"/>
      <c r="F32" s="99"/>
      <c r="G32" s="99"/>
      <c r="H32" s="99"/>
      <c r="I32" s="99"/>
      <c r="J32" s="99"/>
      <c r="K32" s="99"/>
      <c r="L32" s="48" t="s">
        <v>14</v>
      </c>
      <c r="M32" s="100"/>
      <c r="N32" s="55"/>
      <c r="O32" s="57"/>
      <c r="P32" s="57"/>
      <c r="Q32" s="57"/>
    </row>
    <row r="33" spans="3:16" ht="18" customHeight="1" thickBot="1" x14ac:dyDescent="0.4">
      <c r="C33" s="31"/>
      <c r="D33" s="32"/>
      <c r="E33" s="32"/>
      <c r="F33" s="32"/>
      <c r="G33" s="32"/>
      <c r="H33" s="32"/>
      <c r="I33" s="32"/>
      <c r="J33" s="32"/>
    </row>
    <row r="34" spans="3:16" ht="16.5" thickBot="1" x14ac:dyDescent="0.3">
      <c r="C34" s="41" t="s">
        <v>28</v>
      </c>
      <c r="D34" s="56">
        <v>45809</v>
      </c>
      <c r="E34"/>
      <c r="F34"/>
      <c r="G34"/>
      <c r="H34"/>
      <c r="I34"/>
      <c r="J34"/>
      <c r="K34"/>
      <c r="L34"/>
      <c r="M34" s="7"/>
      <c r="N34"/>
      <c r="O34"/>
      <c r="P34"/>
    </row>
    <row r="35" spans="3:16" x14ac:dyDescent="0.25">
      <c r="C35" s="3" t="s">
        <v>61</v>
      </c>
      <c r="D35" s="42">
        <f>EOMONTH(D34, 0)</f>
        <v>45838</v>
      </c>
      <c r="E35" s="42">
        <f>EOMONTH(D35, 1)</f>
        <v>45869</v>
      </c>
      <c r="F35" s="42">
        <f t="shared" ref="F35:O35" si="11">EOMONTH(E35, 1)</f>
        <v>45900</v>
      </c>
      <c r="G35" s="42">
        <f t="shared" si="11"/>
        <v>45930</v>
      </c>
      <c r="H35" s="42">
        <f t="shared" si="11"/>
        <v>45961</v>
      </c>
      <c r="I35" s="42">
        <f t="shared" si="11"/>
        <v>45991</v>
      </c>
      <c r="J35" s="42">
        <f t="shared" si="11"/>
        <v>46022</v>
      </c>
      <c r="K35" s="42">
        <f t="shared" si="11"/>
        <v>46053</v>
      </c>
      <c r="L35" s="42">
        <f t="shared" si="11"/>
        <v>46081</v>
      </c>
      <c r="M35" s="42">
        <f t="shared" si="11"/>
        <v>46112</v>
      </c>
      <c r="N35" s="42">
        <f t="shared" si="11"/>
        <v>46142</v>
      </c>
      <c r="O35" s="42">
        <f t="shared" si="11"/>
        <v>46173</v>
      </c>
      <c r="P35" s="104" t="s">
        <v>29</v>
      </c>
    </row>
    <row r="36" spans="3:16" ht="16.5" thickBot="1" x14ac:dyDescent="0.3">
      <c r="C36" s="3" t="s">
        <v>62</v>
      </c>
      <c r="D36" s="33">
        <f>DAY(D35)</f>
        <v>30</v>
      </c>
      <c r="E36" s="33">
        <f t="shared" ref="E36:O36" si="12">DAY(E35)</f>
        <v>31</v>
      </c>
      <c r="F36" s="33">
        <f t="shared" si="12"/>
        <v>31</v>
      </c>
      <c r="G36" s="33">
        <f t="shared" si="12"/>
        <v>30</v>
      </c>
      <c r="H36" s="33">
        <f t="shared" si="12"/>
        <v>31</v>
      </c>
      <c r="I36" s="33">
        <f t="shared" si="12"/>
        <v>30</v>
      </c>
      <c r="J36" s="33">
        <f t="shared" si="12"/>
        <v>31</v>
      </c>
      <c r="K36" s="33">
        <f t="shared" si="12"/>
        <v>31</v>
      </c>
      <c r="L36" s="33">
        <f t="shared" si="12"/>
        <v>28</v>
      </c>
      <c r="M36" s="33">
        <f t="shared" si="12"/>
        <v>31</v>
      </c>
      <c r="N36" s="33">
        <f t="shared" si="12"/>
        <v>30</v>
      </c>
      <c r="O36" s="33">
        <f t="shared" si="12"/>
        <v>31</v>
      </c>
      <c r="P36" s="105"/>
    </row>
    <row r="37" spans="3:16" ht="16.5" thickBot="1" x14ac:dyDescent="0.3">
      <c r="C37" s="3" t="s">
        <v>63</v>
      </c>
      <c r="D37" s="43">
        <f t="shared" ref="D37:O37" si="13" xml:space="preserve">
IF($D$7=7, TRUNC((($L$7/$D$7/15)*D36) +0.99), IF($D$7&gt;0, TRUNC(($L$7/$D$7/15)*VLOOKUP($D$7, $O$8:$P$14, 2) +0.99), 0)) +
IF($D$8=7, TRUNC((($L$8/$D$8/15)*D36) +0.99), IF($D$8&gt;0, TRUNC(($L$8/$D$8/15)*VLOOKUP($D$8, $O$8:$P$14, 2) +0.99), 0)) +
IF($D$9=7, TRUNC((($L$9/$D$9/15)*D36) +0.99), IF($D$9&gt;0, TRUNC(($L$9/$D$9/15)*VLOOKUP($D$9, $O$8:$P$14, 2) +0.99), 0)) +
IF($D$10=7, TRUNC((($L$10/$D$10/15)*D36) +0.99), IF($D$10&gt;0, TRUNC(($L$10/$D$10/15)*VLOOKUP($D$10, $O$8:$P$14, 2) +0.99), 0)) +
IF($D$11=7, TRUNC((($L$11/$D$11/15)*D36) +0.99), IF($D$11&gt;0, TRUNC(($L$11/$D$11/15)*VLOOKUP($D$11, $O$8:$P$14, 2) +0.99), 0)) +
IF($D$12=7, TRUNC((($L$12/$D$12/15)*D36) +0.99), IF($D$12&gt;0, TRUNC(($L$12/$D$12/15)*VLOOKUP($D$12, $O$8:$P$14, 2) +0.99), 0)) +
IF($D$13=7, TRUNC((($L$13/$D$13/15)*D36) +0.99), IF($D$13&gt;0, TRUNC(($L$13/$D$13/15)*VLOOKUP($D$13, $O$8:$P$14, 2) +0.99), 0)) +
IF($D$14=7, TRUNC((($L$14/$D$14/15)*D36) +0.99), IF($D$14&gt;0, TRUNC(($L$14/$D$14/15)*VLOOKUP($D$14, $O$8:$P$14, 2) +0.99), 0)) +
IF($D$15=7, TRUNC((($L$15/$D$15/15)*D36) +0.99), IF($D$15&gt;0, TRUNC(($L$15/$D$15/15)*VLOOKUP($D$15, $O$8:$P$14, 2) +0.99), 0)) +
IF($D$16=7, TRUNC((($L$16/$D$16/15)*D36) +0.99), IF($D$16&gt;0, TRUNC(($L$16/$D$16/15)*VLOOKUP($D$16, $O$8:$P$14, 2) +0.99), 0)) +
IF($D$17=7, TRUNC((($L$17/$D$17/15)*D36) +0.99), IF($D$17&gt;0, TRUNC(($L$17/$D$17/15)*VLOOKUP($D$17, $O$8:$P$14, 2) +0.99), 0)) +
IF($D$18=7, TRUNC((($L$18/$D$18/15)*D36) +0.99), IF($D$18&gt;0, TRUNC(($L$18/$D$18/15)*VLOOKUP($D$18, $O$8:$P$14, 2) +0.99), 0)) +
IF($D$19=7, TRUNC((($L$19/$D$19/15)*D36) +0.99), IF($D$19&gt;0, TRUNC(($L$19/$D$19/15)*VLOOKUP($D$19, $O$8:$P$14, 2) +0.99), 0)) +
IF($D$20=7, TRUNC((($L$20/$D$20/15)*D36) +0.99), IF($D$20&gt;0, TRUNC(($L$20/$D$20/15)*VLOOKUP($D$20, $O$8:$P$14, 2) +0.99), 0)) +
IF($D$21=7, TRUNC((($L$21/$D$21/15)*D36) +0.99), IF($D$21&gt;0, TRUNC(($L$21/$D$21/15)*VLOOKUP($D$21, $O$8:$P$14, 2) +0.99), 0)) +
IF($D$22=7, TRUNC((($L$22/$D$22/15)*D36) +0.99), IF($D$22&gt;0, TRUNC(($L$22/$D$22/15)*VLOOKUP($D$22, $O$8:$P$14, 2) +0.99), 0)) +
IF($D$23=7, TRUNC((($L$23/$D$23/15)*D36) +0.99), IF($D$23&gt;0, TRUNC(($L$23/$D$23/15)*VLOOKUP($D$23, $O$8:$P$14, 2) +0.99), 0)) +
IF($D$24=7, TRUNC((($L$24/$D$24/15)*D36) +0.99), IF($D$24&gt;0, TRUNC(($L$24/$D$24/15)*VLOOKUP($D$24, $O$8:$P$14, 2) +0.99), 0)) +
IF($D$25=7, TRUNC((($L$25/$D$25/15)*D36) +0.99), IF($D$25&gt;0, TRUNC(($L$25/$D$25/15)*VLOOKUP($D$25, $O$8:$P$14, 2) +0.99), 0)) +
IF($D$26=7, TRUNC((($L$26/$D$26/15)*D36) +0.99), IF($D$26&gt;0, TRUNC(($L$26/$D$26/15)*VLOOKUP($D$26, $O$8:$P$14, 2) +0.99), 0))</f>
        <v>0</v>
      </c>
      <c r="E37" s="43">
        <f t="shared" si="13"/>
        <v>0</v>
      </c>
      <c r="F37" s="43">
        <f t="shared" si="13"/>
        <v>0</v>
      </c>
      <c r="G37" s="43">
        <f t="shared" si="13"/>
        <v>0</v>
      </c>
      <c r="H37" s="43">
        <f t="shared" si="13"/>
        <v>0</v>
      </c>
      <c r="I37" s="43">
        <f t="shared" si="13"/>
        <v>0</v>
      </c>
      <c r="J37" s="43">
        <f t="shared" si="13"/>
        <v>0</v>
      </c>
      <c r="K37" s="43">
        <f t="shared" si="13"/>
        <v>0</v>
      </c>
      <c r="L37" s="43">
        <f t="shared" si="13"/>
        <v>0</v>
      </c>
      <c r="M37" s="43">
        <f t="shared" si="13"/>
        <v>0</v>
      </c>
      <c r="N37" s="43">
        <f t="shared" si="13"/>
        <v>0</v>
      </c>
      <c r="O37" s="43">
        <f t="shared" si="13"/>
        <v>0</v>
      </c>
      <c r="P37" s="34">
        <f>SUM(D37:O37)</f>
        <v>0</v>
      </c>
    </row>
    <row r="38" spans="3:16" ht="16.5" thickBot="1" x14ac:dyDescent="0.3">
      <c r="C38" s="3" t="s">
        <v>64</v>
      </c>
      <c r="D38" s="44">
        <f>L30</f>
        <v>0</v>
      </c>
      <c r="E38"/>
      <c r="F38"/>
      <c r="G38"/>
      <c r="H38"/>
      <c r="I38"/>
      <c r="J38"/>
      <c r="K38"/>
      <c r="L38"/>
      <c r="M38" s="7"/>
      <c r="N38"/>
      <c r="O38"/>
      <c r="P38" s="35">
        <f>52*D38</f>
        <v>0</v>
      </c>
    </row>
    <row r="39" spans="3:16" x14ac:dyDescent="0.25">
      <c r="C39"/>
      <c r="D39"/>
      <c r="E39"/>
      <c r="F39"/>
      <c r="G39"/>
      <c r="H39"/>
      <c r="I39"/>
      <c r="J39"/>
      <c r="K39"/>
      <c r="L39"/>
      <c r="M39" s="7"/>
      <c r="N39"/>
      <c r="O39"/>
      <c r="P39"/>
    </row>
  </sheetData>
  <sheetProtection algorithmName="SHA-512" hashValue="j3jm0JlzuliFqGp89yO6w0kdTnAffbeg2aOKdK6THqOG34mVZeELX0ZRN+1qBkvZHysq7ZiLB8Xf01ezWwMamA==" saltValue="+k/dkeHZunja6rbv+rRBHg==" spinCount="100000" sheet="1" selectLockedCells="1"/>
  <mergeCells count="11">
    <mergeCell ref="B1:Q4"/>
    <mergeCell ref="P35:P36"/>
    <mergeCell ref="B7:B26"/>
    <mergeCell ref="E6:K6"/>
    <mergeCell ref="M5:M6"/>
    <mergeCell ref="L5:L6"/>
    <mergeCell ref="D5:D6"/>
    <mergeCell ref="C27:D27"/>
    <mergeCell ref="C28:D28"/>
    <mergeCell ref="C30:D30"/>
    <mergeCell ref="C31:D31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EB0CB047-4E8B-4317-9E41-A72E61808C82}">
          <x14:formula1>
            <xm:f>Tasks!$A$1:$A$25</xm:f>
          </x14:formula1>
          <xm:sqref>C7:C26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C912C-ADB9-415F-86DC-02F8FEBE2703}">
  <dimension ref="A1:E25"/>
  <sheetViews>
    <sheetView topLeftCell="A6" workbookViewId="0">
      <selection activeCell="A26" sqref="A26:XFD26"/>
    </sheetView>
  </sheetViews>
  <sheetFormatPr defaultRowHeight="15.75" x14ac:dyDescent="0.25"/>
  <cols>
    <col min="1" max="1" width="26.125" bestFit="1" customWidth="1"/>
  </cols>
  <sheetData>
    <row r="1" spans="1:5" x14ac:dyDescent="0.25">
      <c r="A1" s="19" t="s">
        <v>55</v>
      </c>
      <c r="B1" s="20"/>
      <c r="C1" s="20"/>
      <c r="D1" s="20"/>
      <c r="E1" s="21"/>
    </row>
    <row r="2" spans="1:5" x14ac:dyDescent="0.25">
      <c r="A2" s="19" t="s">
        <v>56</v>
      </c>
      <c r="B2" s="20"/>
      <c r="C2" s="20"/>
      <c r="D2" s="20"/>
      <c r="E2" s="21"/>
    </row>
    <row r="3" spans="1:5" x14ac:dyDescent="0.25">
      <c r="A3" s="19" t="s">
        <v>32</v>
      </c>
      <c r="B3" s="20"/>
      <c r="C3" s="20"/>
      <c r="D3" s="20"/>
      <c r="E3" s="21"/>
    </row>
    <row r="4" spans="1:5" x14ac:dyDescent="0.25">
      <c r="A4" s="19" t="s">
        <v>33</v>
      </c>
      <c r="B4" s="20"/>
      <c r="C4" s="20"/>
      <c r="D4" s="20"/>
      <c r="E4" s="21"/>
    </row>
    <row r="5" spans="1:5" x14ac:dyDescent="0.25">
      <c r="A5" s="19" t="s">
        <v>34</v>
      </c>
      <c r="B5" s="20"/>
      <c r="C5" s="20"/>
      <c r="D5" s="20"/>
      <c r="E5" s="21"/>
    </row>
    <row r="6" spans="1:5" x14ac:dyDescent="0.25">
      <c r="A6" s="19" t="s">
        <v>35</v>
      </c>
      <c r="B6" s="20"/>
      <c r="C6" s="20"/>
      <c r="D6" s="20"/>
      <c r="E6" s="21"/>
    </row>
    <row r="7" spans="1:5" x14ac:dyDescent="0.25">
      <c r="A7" s="19" t="s">
        <v>36</v>
      </c>
      <c r="B7" s="20"/>
      <c r="C7" s="20"/>
      <c r="D7" s="20"/>
      <c r="E7" s="21"/>
    </row>
    <row r="8" spans="1:5" x14ac:dyDescent="0.25">
      <c r="A8" s="19" t="s">
        <v>37</v>
      </c>
      <c r="B8" s="20"/>
      <c r="C8" s="20"/>
      <c r="D8" s="20"/>
      <c r="E8" s="21"/>
    </row>
    <row r="9" spans="1:5" x14ac:dyDescent="0.25">
      <c r="A9" s="19" t="s">
        <v>38</v>
      </c>
      <c r="B9" s="20"/>
      <c r="C9" s="20"/>
      <c r="D9" s="20"/>
      <c r="E9" s="21"/>
    </row>
    <row r="10" spans="1:5" x14ac:dyDescent="0.25">
      <c r="A10" s="19" t="s">
        <v>39</v>
      </c>
      <c r="B10" s="20"/>
      <c r="C10" s="20"/>
      <c r="D10" s="20"/>
      <c r="E10" s="21"/>
    </row>
    <row r="11" spans="1:5" x14ac:dyDescent="0.25">
      <c r="A11" s="19" t="s">
        <v>40</v>
      </c>
      <c r="B11" s="20"/>
      <c r="C11" s="20"/>
      <c r="D11" s="20"/>
      <c r="E11" s="21"/>
    </row>
    <row r="12" spans="1:5" x14ac:dyDescent="0.25">
      <c r="A12" s="19" t="s">
        <v>41</v>
      </c>
      <c r="B12" s="20"/>
      <c r="C12" s="20"/>
      <c r="D12" s="20"/>
      <c r="E12" s="21"/>
    </row>
    <row r="13" spans="1:5" x14ac:dyDescent="0.25">
      <c r="A13" s="19" t="s">
        <v>42</v>
      </c>
      <c r="B13" s="20"/>
      <c r="C13" s="20"/>
      <c r="D13" s="20"/>
      <c r="E13" s="21"/>
    </row>
    <row r="14" spans="1:5" x14ac:dyDescent="0.25">
      <c r="A14" s="19" t="s">
        <v>43</v>
      </c>
      <c r="B14" s="20"/>
      <c r="C14" s="20"/>
      <c r="D14" s="20"/>
      <c r="E14" s="21"/>
    </row>
    <row r="15" spans="1:5" x14ac:dyDescent="0.25">
      <c r="A15" s="19" t="s">
        <v>44</v>
      </c>
      <c r="B15" s="20"/>
      <c r="C15" s="20"/>
      <c r="D15" s="20"/>
      <c r="E15" s="21"/>
    </row>
    <row r="16" spans="1:5" x14ac:dyDescent="0.25">
      <c r="A16" s="19" t="s">
        <v>45</v>
      </c>
      <c r="B16" s="20"/>
      <c r="C16" s="20"/>
      <c r="D16" s="20"/>
      <c r="E16" s="21"/>
    </row>
    <row r="17" spans="1:5" x14ac:dyDescent="0.25">
      <c r="A17" s="19" t="s">
        <v>46</v>
      </c>
      <c r="B17" s="20"/>
      <c r="C17" s="20"/>
      <c r="D17" s="20"/>
      <c r="E17" s="21"/>
    </row>
    <row r="18" spans="1:5" x14ac:dyDescent="0.25">
      <c r="A18" s="19" t="s">
        <v>47</v>
      </c>
      <c r="B18" s="20"/>
      <c r="C18" s="20"/>
      <c r="D18" s="20"/>
      <c r="E18" s="21"/>
    </row>
    <row r="19" spans="1:5" x14ac:dyDescent="0.25">
      <c r="A19" s="19" t="s">
        <v>48</v>
      </c>
      <c r="B19" s="20"/>
      <c r="C19" s="20"/>
      <c r="D19" s="20"/>
      <c r="E19" s="21"/>
    </row>
    <row r="20" spans="1:5" x14ac:dyDescent="0.25">
      <c r="A20" s="19" t="s">
        <v>49</v>
      </c>
      <c r="B20" s="20"/>
      <c r="C20" s="20"/>
      <c r="D20" s="20"/>
      <c r="E20" s="21"/>
    </row>
    <row r="21" spans="1:5" x14ac:dyDescent="0.25">
      <c r="A21" s="19" t="s">
        <v>50</v>
      </c>
      <c r="B21" s="20"/>
      <c r="C21" s="20"/>
      <c r="D21" s="20"/>
      <c r="E21" s="21"/>
    </row>
    <row r="22" spans="1:5" x14ac:dyDescent="0.25">
      <c r="A22" s="19" t="s">
        <v>51</v>
      </c>
      <c r="B22" s="20"/>
      <c r="C22" s="20"/>
      <c r="D22" s="20"/>
      <c r="E22" s="21"/>
    </row>
    <row r="23" spans="1:5" x14ac:dyDescent="0.25">
      <c r="A23" s="19" t="s">
        <v>52</v>
      </c>
      <c r="B23" s="20"/>
      <c r="C23" s="20"/>
      <c r="D23" s="20"/>
      <c r="E23" s="21"/>
    </row>
    <row r="24" spans="1:5" x14ac:dyDescent="0.25">
      <c r="A24" s="19" t="s">
        <v>53</v>
      </c>
      <c r="B24" s="22"/>
      <c r="C24" s="22"/>
      <c r="D24" s="22"/>
      <c r="E24" s="23"/>
    </row>
    <row r="25" spans="1:5" x14ac:dyDescent="0.25">
      <c r="A25" s="19" t="s">
        <v>54</v>
      </c>
      <c r="B25" s="20"/>
      <c r="C25" s="20"/>
      <c r="D25" s="20"/>
      <c r="E25" s="2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4E735-9158-284E-B111-562C36677B08}">
  <dimension ref="B1:K35"/>
  <sheetViews>
    <sheetView showGridLines="0" zoomScaleNormal="100" workbookViewId="0">
      <selection activeCell="D3" sqref="D3:J3"/>
    </sheetView>
  </sheetViews>
  <sheetFormatPr defaultColWidth="11" defaultRowHeight="15.75" x14ac:dyDescent="0.25"/>
  <cols>
    <col min="1" max="1" width="3.375" customWidth="1"/>
    <col min="2" max="2" width="4.125" customWidth="1"/>
    <col min="3" max="3" width="37.5" customWidth="1"/>
    <col min="4" max="10" width="8.375" customWidth="1"/>
    <col min="11" max="13" width="11.125" customWidth="1"/>
  </cols>
  <sheetData>
    <row r="1" spans="2:11" ht="16.5" thickBot="1" x14ac:dyDescent="0.3"/>
    <row r="2" spans="2:11" ht="16.5" thickBot="1" x14ac:dyDescent="0.3">
      <c r="D2" s="125" t="s">
        <v>24</v>
      </c>
      <c r="E2" s="126"/>
      <c r="F2" s="126"/>
      <c r="G2" s="126"/>
      <c r="H2" s="126"/>
      <c r="I2" s="126"/>
      <c r="J2" s="127"/>
    </row>
    <row r="3" spans="2:11" ht="16.5" thickBot="1" x14ac:dyDescent="0.3">
      <c r="D3" s="122">
        <v>45839</v>
      </c>
      <c r="E3" s="123"/>
      <c r="F3" s="123"/>
      <c r="G3" s="123"/>
      <c r="H3" s="123"/>
      <c r="I3" s="123"/>
      <c r="J3" s="124"/>
      <c r="K3" s="6"/>
    </row>
    <row r="4" spans="2:11" ht="16.5" hidden="1" thickBot="1" x14ac:dyDescent="0.3">
      <c r="D4" s="119">
        <f>DATE(YEAR(D3), MONTH(D3),  "1")</f>
        <v>45839</v>
      </c>
      <c r="E4" s="120"/>
      <c r="F4" s="120"/>
      <c r="G4" s="120"/>
      <c r="H4" s="120"/>
      <c r="I4" s="120"/>
      <c r="J4" s="121"/>
    </row>
    <row r="5" spans="2:11" ht="16.5" thickBot="1" x14ac:dyDescent="0.3">
      <c r="D5" s="8"/>
      <c r="E5" s="8"/>
      <c r="F5" s="8"/>
      <c r="G5" s="8"/>
      <c r="H5" s="8"/>
      <c r="I5" s="8"/>
      <c r="J5" s="8"/>
    </row>
    <row r="6" spans="2:11" x14ac:dyDescent="0.25">
      <c r="D6" s="45" t="s">
        <v>17</v>
      </c>
      <c r="E6" s="45" t="s">
        <v>18</v>
      </c>
      <c r="F6" s="45" t="s">
        <v>19</v>
      </c>
      <c r="G6" s="45" t="s">
        <v>20</v>
      </c>
      <c r="H6" s="45" t="s">
        <v>21</v>
      </c>
      <c r="I6" s="45" t="s">
        <v>22</v>
      </c>
      <c r="J6" s="45" t="s">
        <v>23</v>
      </c>
    </row>
    <row r="7" spans="2:11" ht="16.5" thickBot="1" x14ac:dyDescent="0.3">
      <c r="C7" s="36" t="s">
        <v>16</v>
      </c>
      <c r="D7" s="9" cm="1">
        <f t="array" aca="1" ref="D7" ca="1">SUMPRODUCT(N(TEXT(ROW(INDIRECT($D$4&amp;":"&amp;EOMONTH($D$4,0))),"ddd")=D6))</f>
        <v>4</v>
      </c>
      <c r="E7" s="9" cm="1">
        <f t="array" aca="1" ref="E7" ca="1">SUMPRODUCT(N(TEXT(ROW(INDIRECT($D$4&amp;":"&amp;EOMONTH($D$4,0))),"ddd")=E6))</f>
        <v>4</v>
      </c>
      <c r="F7" s="9" cm="1">
        <f t="array" aca="1" ref="F7" ca="1">SUMPRODUCT(N(TEXT(ROW(INDIRECT($D$4&amp;":"&amp;EOMONTH($D$4,0))),"ddd")=F6))</f>
        <v>5</v>
      </c>
      <c r="G7" s="9" cm="1">
        <f t="array" aca="1" ref="G7" ca="1">SUMPRODUCT(N(TEXT(ROW(INDIRECT($D$4&amp;":"&amp;EOMONTH($D$4,0))),"ddd")=G6))</f>
        <v>5</v>
      </c>
      <c r="H7" s="9" cm="1">
        <f t="array" aca="1" ref="H7" ca="1">SUMPRODUCT(N(TEXT(ROW(INDIRECT($D$4&amp;":"&amp;EOMONTH($D$4,0))),"ddd")=H6))</f>
        <v>5</v>
      </c>
      <c r="I7" s="9" cm="1">
        <f t="array" aca="1" ref="I7" ca="1">SUMPRODUCT(N(TEXT(ROW(INDIRECT($D$4&amp;":"&amp;EOMONTH($D$4,0))),"ddd")=I6))</f>
        <v>4</v>
      </c>
      <c r="J7" s="9" cm="1">
        <f t="array" aca="1" ref="J7" ca="1">SUMPRODUCT(N(TEXT(ROW(INDIRECT($D$4&amp;":"&amp;EOMONTH($D$4,0))),"ddd")=J6))</f>
        <v>4</v>
      </c>
      <c r="K7" s="46" t="s">
        <v>0</v>
      </c>
    </row>
    <row r="8" spans="2:11" ht="15.95" customHeight="1" x14ac:dyDescent="0.25">
      <c r="B8" s="128" t="s">
        <v>12</v>
      </c>
      <c r="C8" s="14">
        <f>'Weekly Schedule'!C7</f>
        <v>0</v>
      </c>
      <c r="D8" s="10">
        <f>'Weekly Schedule'!E7</f>
        <v>0</v>
      </c>
      <c r="E8" s="11">
        <f>'Weekly Schedule'!F7</f>
        <v>0</v>
      </c>
      <c r="F8" s="11">
        <f>'Weekly Schedule'!G7</f>
        <v>0</v>
      </c>
      <c r="G8" s="11">
        <f>'Weekly Schedule'!H7</f>
        <v>0</v>
      </c>
      <c r="H8" s="11">
        <f>'Weekly Schedule'!I7</f>
        <v>0</v>
      </c>
      <c r="I8" s="11">
        <f>'Weekly Schedule'!J7</f>
        <v>0</v>
      </c>
      <c r="J8" s="11">
        <f>'Weekly Schedule'!K7</f>
        <v>0</v>
      </c>
      <c r="K8" s="49">
        <f ca="1">(D8*$D$7)+(E8*$E$7)+(F8*$F$7)+(G8*$G$7)+(H8*$H$7)+(I8*$I$7)+(J8*$J$7)</f>
        <v>0</v>
      </c>
    </row>
    <row r="9" spans="2:11" x14ac:dyDescent="0.25">
      <c r="B9" s="129"/>
      <c r="C9" s="131">
        <f>'Weekly Schedule'!C8</f>
        <v>0</v>
      </c>
      <c r="D9" s="12">
        <f>'Weekly Schedule'!E8</f>
        <v>0</v>
      </c>
      <c r="E9" s="13">
        <f>'Weekly Schedule'!F8</f>
        <v>0</v>
      </c>
      <c r="F9" s="13">
        <f>'Weekly Schedule'!G8</f>
        <v>0</v>
      </c>
      <c r="G9" s="13">
        <f>'Weekly Schedule'!H8</f>
        <v>0</v>
      </c>
      <c r="H9" s="13">
        <f>'Weekly Schedule'!I8</f>
        <v>0</v>
      </c>
      <c r="I9" s="13">
        <f>'Weekly Schedule'!J8</f>
        <v>0</v>
      </c>
      <c r="J9" s="13">
        <f>'Weekly Schedule'!K8</f>
        <v>0</v>
      </c>
      <c r="K9" s="50">
        <f t="shared" ref="K9:K27" ca="1" si="0">(D9*$D$7)+(E9*$E$7)+(F9*$F$7)+(G9*$G$7)+(H9*$H$7)+(I9*$I$7)+(J9*$J$7)</f>
        <v>0</v>
      </c>
    </row>
    <row r="10" spans="2:11" x14ac:dyDescent="0.25">
      <c r="B10" s="129"/>
      <c r="C10" s="131">
        <f>'Weekly Schedule'!C9</f>
        <v>0</v>
      </c>
      <c r="D10" s="12">
        <f>'Weekly Schedule'!E9</f>
        <v>0</v>
      </c>
      <c r="E10" s="13">
        <f>'Weekly Schedule'!F9</f>
        <v>0</v>
      </c>
      <c r="F10" s="13">
        <f>'Weekly Schedule'!G9</f>
        <v>0</v>
      </c>
      <c r="G10" s="13">
        <f>'Weekly Schedule'!H9</f>
        <v>0</v>
      </c>
      <c r="H10" s="13">
        <f>'Weekly Schedule'!I9</f>
        <v>0</v>
      </c>
      <c r="I10" s="13">
        <f>'Weekly Schedule'!J9</f>
        <v>0</v>
      </c>
      <c r="J10" s="13">
        <f>'Weekly Schedule'!K9</f>
        <v>0</v>
      </c>
      <c r="K10" s="50">
        <f t="shared" ca="1" si="0"/>
        <v>0</v>
      </c>
    </row>
    <row r="11" spans="2:11" x14ac:dyDescent="0.25">
      <c r="B11" s="129"/>
      <c r="C11" s="131">
        <f>'Weekly Schedule'!C10</f>
        <v>0</v>
      </c>
      <c r="D11" s="12">
        <f>'Weekly Schedule'!E10</f>
        <v>0</v>
      </c>
      <c r="E11" s="13">
        <f>'Weekly Schedule'!F10</f>
        <v>0</v>
      </c>
      <c r="F11" s="13">
        <f>'Weekly Schedule'!G10</f>
        <v>0</v>
      </c>
      <c r="G11" s="13">
        <f>'Weekly Schedule'!H10</f>
        <v>0</v>
      </c>
      <c r="H11" s="13">
        <f>'Weekly Schedule'!I10</f>
        <v>0</v>
      </c>
      <c r="I11" s="13">
        <f>'Weekly Schedule'!J10</f>
        <v>0</v>
      </c>
      <c r="J11" s="13">
        <f>'Weekly Schedule'!K10</f>
        <v>0</v>
      </c>
      <c r="K11" s="50">
        <f t="shared" ca="1" si="0"/>
        <v>0</v>
      </c>
    </row>
    <row r="12" spans="2:11" x14ac:dyDescent="0.25">
      <c r="B12" s="129"/>
      <c r="C12" s="131">
        <f>'Weekly Schedule'!C11</f>
        <v>0</v>
      </c>
      <c r="D12" s="12">
        <f>'Weekly Schedule'!E11</f>
        <v>0</v>
      </c>
      <c r="E12" s="13">
        <f>'Weekly Schedule'!F11</f>
        <v>0</v>
      </c>
      <c r="F12" s="13">
        <f>'Weekly Schedule'!G11</f>
        <v>0</v>
      </c>
      <c r="G12" s="13">
        <f>'Weekly Schedule'!H11</f>
        <v>0</v>
      </c>
      <c r="H12" s="13">
        <f>'Weekly Schedule'!I11</f>
        <v>0</v>
      </c>
      <c r="I12" s="13">
        <f>'Weekly Schedule'!J11</f>
        <v>0</v>
      </c>
      <c r="J12" s="13">
        <f>'Weekly Schedule'!K11</f>
        <v>0</v>
      </c>
      <c r="K12" s="50">
        <f t="shared" ca="1" si="0"/>
        <v>0</v>
      </c>
    </row>
    <row r="13" spans="2:11" x14ac:dyDescent="0.25">
      <c r="B13" s="129"/>
      <c r="C13" s="131">
        <f>'Weekly Schedule'!C12</f>
        <v>0</v>
      </c>
      <c r="D13" s="12">
        <f>'Weekly Schedule'!E12</f>
        <v>0</v>
      </c>
      <c r="E13" s="13">
        <f>'Weekly Schedule'!F12</f>
        <v>0</v>
      </c>
      <c r="F13" s="13">
        <f>'Weekly Schedule'!G12</f>
        <v>0</v>
      </c>
      <c r="G13" s="13">
        <f>'Weekly Schedule'!H12</f>
        <v>0</v>
      </c>
      <c r="H13" s="13">
        <f>'Weekly Schedule'!I12</f>
        <v>0</v>
      </c>
      <c r="I13" s="13">
        <f>'Weekly Schedule'!J12</f>
        <v>0</v>
      </c>
      <c r="J13" s="13">
        <f>'Weekly Schedule'!K12</f>
        <v>0</v>
      </c>
      <c r="K13" s="50">
        <f t="shared" ca="1" si="0"/>
        <v>0</v>
      </c>
    </row>
    <row r="14" spans="2:11" x14ac:dyDescent="0.25">
      <c r="B14" s="129"/>
      <c r="C14" s="131">
        <f>'Weekly Schedule'!C13</f>
        <v>0</v>
      </c>
      <c r="D14" s="12">
        <f>'Weekly Schedule'!E13</f>
        <v>0</v>
      </c>
      <c r="E14" s="13">
        <f>'Weekly Schedule'!F13</f>
        <v>0</v>
      </c>
      <c r="F14" s="13">
        <f>'Weekly Schedule'!G13</f>
        <v>0</v>
      </c>
      <c r="G14" s="13">
        <f>'Weekly Schedule'!H13</f>
        <v>0</v>
      </c>
      <c r="H14" s="13">
        <f>'Weekly Schedule'!I13</f>
        <v>0</v>
      </c>
      <c r="I14" s="13">
        <f>'Weekly Schedule'!J13</f>
        <v>0</v>
      </c>
      <c r="J14" s="13">
        <f>'Weekly Schedule'!K13</f>
        <v>0</v>
      </c>
      <c r="K14" s="50">
        <f t="shared" ca="1" si="0"/>
        <v>0</v>
      </c>
    </row>
    <row r="15" spans="2:11" x14ac:dyDescent="0.25">
      <c r="B15" s="129"/>
      <c r="C15" s="131">
        <f>'Weekly Schedule'!C14</f>
        <v>0</v>
      </c>
      <c r="D15" s="12">
        <f>'Weekly Schedule'!E14</f>
        <v>0</v>
      </c>
      <c r="E15" s="13">
        <f>'Weekly Schedule'!F14</f>
        <v>0</v>
      </c>
      <c r="F15" s="13">
        <f>'Weekly Schedule'!G14</f>
        <v>0</v>
      </c>
      <c r="G15" s="13">
        <f>'Weekly Schedule'!H14</f>
        <v>0</v>
      </c>
      <c r="H15" s="13">
        <f>'Weekly Schedule'!I14</f>
        <v>0</v>
      </c>
      <c r="I15" s="13">
        <f>'Weekly Schedule'!J14</f>
        <v>0</v>
      </c>
      <c r="J15" s="13">
        <f>'Weekly Schedule'!K14</f>
        <v>0</v>
      </c>
      <c r="K15" s="50">
        <f t="shared" ca="1" si="0"/>
        <v>0</v>
      </c>
    </row>
    <row r="16" spans="2:11" x14ac:dyDescent="0.25">
      <c r="B16" s="129"/>
      <c r="C16" s="131">
        <f>'Weekly Schedule'!C15</f>
        <v>0</v>
      </c>
      <c r="D16" s="12">
        <f>'Weekly Schedule'!E15</f>
        <v>0</v>
      </c>
      <c r="E16" s="13">
        <f>'Weekly Schedule'!F15</f>
        <v>0</v>
      </c>
      <c r="F16" s="13">
        <f>'Weekly Schedule'!G15</f>
        <v>0</v>
      </c>
      <c r="G16" s="13">
        <f>'Weekly Schedule'!H15</f>
        <v>0</v>
      </c>
      <c r="H16" s="13">
        <f>'Weekly Schedule'!I15</f>
        <v>0</v>
      </c>
      <c r="I16" s="13">
        <f>'Weekly Schedule'!J15</f>
        <v>0</v>
      </c>
      <c r="J16" s="13">
        <f>'Weekly Schedule'!K15</f>
        <v>0</v>
      </c>
      <c r="K16" s="50">
        <f t="shared" ca="1" si="0"/>
        <v>0</v>
      </c>
    </row>
    <row r="17" spans="2:11" ht="15.95" customHeight="1" x14ac:dyDescent="0.25">
      <c r="B17" s="129"/>
      <c r="C17" s="131">
        <f>'Weekly Schedule'!C16</f>
        <v>0</v>
      </c>
      <c r="D17" s="12">
        <f>'Weekly Schedule'!E16</f>
        <v>0</v>
      </c>
      <c r="E17" s="13">
        <f>'Weekly Schedule'!F16</f>
        <v>0</v>
      </c>
      <c r="F17" s="13">
        <f>'Weekly Schedule'!G16</f>
        <v>0</v>
      </c>
      <c r="G17" s="13">
        <f>'Weekly Schedule'!H16</f>
        <v>0</v>
      </c>
      <c r="H17" s="13">
        <f>'Weekly Schedule'!I16</f>
        <v>0</v>
      </c>
      <c r="I17" s="13">
        <f>'Weekly Schedule'!J16</f>
        <v>0</v>
      </c>
      <c r="J17" s="13">
        <f>'Weekly Schedule'!K16</f>
        <v>0</v>
      </c>
      <c r="K17" s="50">
        <f t="shared" ca="1" si="0"/>
        <v>0</v>
      </c>
    </row>
    <row r="18" spans="2:11" ht="15.95" customHeight="1" x14ac:dyDescent="0.25">
      <c r="B18" s="129"/>
      <c r="C18" s="131">
        <f>'Weekly Schedule'!C17</f>
        <v>0</v>
      </c>
      <c r="D18" s="12">
        <f>'Weekly Schedule'!E17</f>
        <v>0</v>
      </c>
      <c r="E18" s="13">
        <f>'Weekly Schedule'!F17</f>
        <v>0</v>
      </c>
      <c r="F18" s="13">
        <f>'Weekly Schedule'!G17</f>
        <v>0</v>
      </c>
      <c r="G18" s="13">
        <f>'Weekly Schedule'!H17</f>
        <v>0</v>
      </c>
      <c r="H18" s="13">
        <f>'Weekly Schedule'!I17</f>
        <v>0</v>
      </c>
      <c r="I18" s="13">
        <f>'Weekly Schedule'!J17</f>
        <v>0</v>
      </c>
      <c r="J18" s="13">
        <f>'Weekly Schedule'!K17</f>
        <v>0</v>
      </c>
      <c r="K18" s="50">
        <f t="shared" ca="1" si="0"/>
        <v>0</v>
      </c>
    </row>
    <row r="19" spans="2:11" ht="15.95" customHeight="1" x14ac:dyDescent="0.25">
      <c r="B19" s="129"/>
      <c r="C19" s="131">
        <f>'Weekly Schedule'!C18</f>
        <v>0</v>
      </c>
      <c r="D19" s="12">
        <f>'Weekly Schedule'!E18</f>
        <v>0</v>
      </c>
      <c r="E19" s="13">
        <f>'Weekly Schedule'!F18</f>
        <v>0</v>
      </c>
      <c r="F19" s="13">
        <f>'Weekly Schedule'!G18</f>
        <v>0</v>
      </c>
      <c r="G19" s="13">
        <f>'Weekly Schedule'!H18</f>
        <v>0</v>
      </c>
      <c r="H19" s="13">
        <f>'Weekly Schedule'!I18</f>
        <v>0</v>
      </c>
      <c r="I19" s="13">
        <f>'Weekly Schedule'!J18</f>
        <v>0</v>
      </c>
      <c r="J19" s="13">
        <f>'Weekly Schedule'!K18</f>
        <v>0</v>
      </c>
      <c r="K19" s="50">
        <f t="shared" ca="1" si="0"/>
        <v>0</v>
      </c>
    </row>
    <row r="20" spans="2:11" ht="15.95" customHeight="1" x14ac:dyDescent="0.25">
      <c r="B20" s="129"/>
      <c r="C20" s="131">
        <f>'Weekly Schedule'!C19</f>
        <v>0</v>
      </c>
      <c r="D20" s="12">
        <f>'Weekly Schedule'!E19</f>
        <v>0</v>
      </c>
      <c r="E20" s="13">
        <f>'Weekly Schedule'!F19</f>
        <v>0</v>
      </c>
      <c r="F20" s="13">
        <f>'Weekly Schedule'!G19</f>
        <v>0</v>
      </c>
      <c r="G20" s="13">
        <f>'Weekly Schedule'!H19</f>
        <v>0</v>
      </c>
      <c r="H20" s="13">
        <f>'Weekly Schedule'!I19</f>
        <v>0</v>
      </c>
      <c r="I20" s="13">
        <f>'Weekly Schedule'!J19</f>
        <v>0</v>
      </c>
      <c r="J20" s="13">
        <f>'Weekly Schedule'!K19</f>
        <v>0</v>
      </c>
      <c r="K20" s="50">
        <f t="shared" ca="1" si="0"/>
        <v>0</v>
      </c>
    </row>
    <row r="21" spans="2:11" ht="15.95" customHeight="1" x14ac:dyDescent="0.25">
      <c r="B21" s="129"/>
      <c r="C21" s="131">
        <f>'Weekly Schedule'!C20</f>
        <v>0</v>
      </c>
      <c r="D21" s="12">
        <f>'Weekly Schedule'!E20</f>
        <v>0</v>
      </c>
      <c r="E21" s="13">
        <f>'Weekly Schedule'!F20</f>
        <v>0</v>
      </c>
      <c r="F21" s="13">
        <f>'Weekly Schedule'!G20</f>
        <v>0</v>
      </c>
      <c r="G21" s="13">
        <f>'Weekly Schedule'!H20</f>
        <v>0</v>
      </c>
      <c r="H21" s="13">
        <f>'Weekly Schedule'!I20</f>
        <v>0</v>
      </c>
      <c r="I21" s="13">
        <f>'Weekly Schedule'!J20</f>
        <v>0</v>
      </c>
      <c r="J21" s="13">
        <f>'Weekly Schedule'!K20</f>
        <v>0</v>
      </c>
      <c r="K21" s="50">
        <f t="shared" ca="1" si="0"/>
        <v>0</v>
      </c>
    </row>
    <row r="22" spans="2:11" ht="15.95" customHeight="1" x14ac:dyDescent="0.25">
      <c r="B22" s="129"/>
      <c r="C22" s="131">
        <f>'Weekly Schedule'!C21</f>
        <v>0</v>
      </c>
      <c r="D22" s="12">
        <f>'Weekly Schedule'!E21</f>
        <v>0</v>
      </c>
      <c r="E22" s="13">
        <f>'Weekly Schedule'!F21</f>
        <v>0</v>
      </c>
      <c r="F22" s="13">
        <f>'Weekly Schedule'!G21</f>
        <v>0</v>
      </c>
      <c r="G22" s="13">
        <f>'Weekly Schedule'!H21</f>
        <v>0</v>
      </c>
      <c r="H22" s="13">
        <f>'Weekly Schedule'!I21</f>
        <v>0</v>
      </c>
      <c r="I22" s="13">
        <f>'Weekly Schedule'!J21</f>
        <v>0</v>
      </c>
      <c r="J22" s="13">
        <f>'Weekly Schedule'!K21</f>
        <v>0</v>
      </c>
      <c r="K22" s="50">
        <f t="shared" ca="1" si="0"/>
        <v>0</v>
      </c>
    </row>
    <row r="23" spans="2:11" ht="15.95" customHeight="1" x14ac:dyDescent="0.25">
      <c r="B23" s="129"/>
      <c r="C23" s="131">
        <f>'Weekly Schedule'!C22</f>
        <v>0</v>
      </c>
      <c r="D23" s="12">
        <f>'Weekly Schedule'!E22</f>
        <v>0</v>
      </c>
      <c r="E23" s="13">
        <f>'Weekly Schedule'!F22</f>
        <v>0</v>
      </c>
      <c r="F23" s="13">
        <f>'Weekly Schedule'!G22</f>
        <v>0</v>
      </c>
      <c r="G23" s="13">
        <f>'Weekly Schedule'!H22</f>
        <v>0</v>
      </c>
      <c r="H23" s="13">
        <f>'Weekly Schedule'!I22</f>
        <v>0</v>
      </c>
      <c r="I23" s="13">
        <f>'Weekly Schedule'!J22</f>
        <v>0</v>
      </c>
      <c r="J23" s="13">
        <f>'Weekly Schedule'!K22</f>
        <v>0</v>
      </c>
      <c r="K23" s="50">
        <f t="shared" ca="1" si="0"/>
        <v>0</v>
      </c>
    </row>
    <row r="24" spans="2:11" ht="15.95" customHeight="1" x14ac:dyDescent="0.25">
      <c r="B24" s="129"/>
      <c r="C24" s="131">
        <f>'Weekly Schedule'!C23</f>
        <v>0</v>
      </c>
      <c r="D24" s="12">
        <f>'Weekly Schedule'!E23</f>
        <v>0</v>
      </c>
      <c r="E24" s="13">
        <f>'Weekly Schedule'!F23</f>
        <v>0</v>
      </c>
      <c r="F24" s="13">
        <f>'Weekly Schedule'!G23</f>
        <v>0</v>
      </c>
      <c r="G24" s="13">
        <f>'Weekly Schedule'!H23</f>
        <v>0</v>
      </c>
      <c r="H24" s="13">
        <f>'Weekly Schedule'!I23</f>
        <v>0</v>
      </c>
      <c r="I24" s="13">
        <f>'Weekly Schedule'!J23</f>
        <v>0</v>
      </c>
      <c r="J24" s="13">
        <f>'Weekly Schedule'!K23</f>
        <v>0</v>
      </c>
      <c r="K24" s="50">
        <f t="shared" ca="1" si="0"/>
        <v>0</v>
      </c>
    </row>
    <row r="25" spans="2:11" ht="15.95" customHeight="1" x14ac:dyDescent="0.25">
      <c r="B25" s="129"/>
      <c r="C25" s="131">
        <f>'Weekly Schedule'!C24</f>
        <v>0</v>
      </c>
      <c r="D25" s="12">
        <f>'Weekly Schedule'!E24</f>
        <v>0</v>
      </c>
      <c r="E25" s="13">
        <f>'Weekly Schedule'!F24</f>
        <v>0</v>
      </c>
      <c r="F25" s="13">
        <f>'Weekly Schedule'!G24</f>
        <v>0</v>
      </c>
      <c r="G25" s="13">
        <f>'Weekly Schedule'!H24</f>
        <v>0</v>
      </c>
      <c r="H25" s="13">
        <f>'Weekly Schedule'!I24</f>
        <v>0</v>
      </c>
      <c r="I25" s="13">
        <f>'Weekly Schedule'!J24</f>
        <v>0</v>
      </c>
      <c r="J25" s="13">
        <f>'Weekly Schedule'!K24</f>
        <v>0</v>
      </c>
      <c r="K25" s="50">
        <f t="shared" ca="1" si="0"/>
        <v>0</v>
      </c>
    </row>
    <row r="26" spans="2:11" ht="15.95" customHeight="1" x14ac:dyDescent="0.25">
      <c r="B26" s="129"/>
      <c r="C26" s="131">
        <f>'Weekly Schedule'!C25</f>
        <v>0</v>
      </c>
      <c r="D26" s="12">
        <f>'Weekly Schedule'!E25</f>
        <v>0</v>
      </c>
      <c r="E26" s="13">
        <f>'Weekly Schedule'!F25</f>
        <v>0</v>
      </c>
      <c r="F26" s="13">
        <f>'Weekly Schedule'!G25</f>
        <v>0</v>
      </c>
      <c r="G26" s="13">
        <f>'Weekly Schedule'!H25</f>
        <v>0</v>
      </c>
      <c r="H26" s="13">
        <f>'Weekly Schedule'!I25</f>
        <v>0</v>
      </c>
      <c r="I26" s="13">
        <f>'Weekly Schedule'!J25</f>
        <v>0</v>
      </c>
      <c r="J26" s="13">
        <f>'Weekly Schedule'!K25</f>
        <v>0</v>
      </c>
      <c r="K26" s="50">
        <f t="shared" ca="1" si="0"/>
        <v>0</v>
      </c>
    </row>
    <row r="27" spans="2:11" ht="15.95" customHeight="1" thickBot="1" x14ac:dyDescent="0.3">
      <c r="B27" s="130"/>
      <c r="C27" s="132">
        <f>'Weekly Schedule'!C26</f>
        <v>0</v>
      </c>
      <c r="D27" s="12">
        <f>'Weekly Schedule'!E26</f>
        <v>0</v>
      </c>
      <c r="E27" s="13">
        <f>'Weekly Schedule'!F26</f>
        <v>0</v>
      </c>
      <c r="F27" s="13">
        <f>'Weekly Schedule'!G26</f>
        <v>0</v>
      </c>
      <c r="G27" s="13">
        <f>'Weekly Schedule'!H26</f>
        <v>0</v>
      </c>
      <c r="H27" s="13">
        <f>'Weekly Schedule'!I26</f>
        <v>0</v>
      </c>
      <c r="I27" s="13">
        <f>'Weekly Schedule'!J26</f>
        <v>0</v>
      </c>
      <c r="J27" s="13">
        <f>'Weekly Schedule'!K26</f>
        <v>0</v>
      </c>
      <c r="K27" s="51">
        <f t="shared" ca="1" si="0"/>
        <v>0</v>
      </c>
    </row>
    <row r="28" spans="2:11" ht="16.5" thickBot="1" x14ac:dyDescent="0.3">
      <c r="B28" s="118" t="s">
        <v>57</v>
      </c>
      <c r="C28" s="118"/>
      <c r="D28" s="16">
        <f>SUM(D8:D27)</f>
        <v>0</v>
      </c>
      <c r="E28" s="16">
        <f t="shared" ref="E28:J28" si="1">SUM(E8:E27)</f>
        <v>0</v>
      </c>
      <c r="F28" s="16">
        <f t="shared" si="1"/>
        <v>0</v>
      </c>
      <c r="G28" s="16">
        <f t="shared" si="1"/>
        <v>0</v>
      </c>
      <c r="H28" s="16">
        <f t="shared" si="1"/>
        <v>0</v>
      </c>
      <c r="I28" s="16">
        <f t="shared" si="1"/>
        <v>0</v>
      </c>
      <c r="J28" s="37">
        <f t="shared" si="1"/>
        <v>0</v>
      </c>
      <c r="K28" s="52">
        <f ca="1">SUM(K8:K27)</f>
        <v>0</v>
      </c>
    </row>
    <row r="29" spans="2:11" x14ac:dyDescent="0.25">
      <c r="B29" s="118" t="s">
        <v>58</v>
      </c>
      <c r="C29" s="118"/>
      <c r="D29" s="15">
        <f>(D28/60)/24</f>
        <v>0</v>
      </c>
      <c r="E29" s="15">
        <f t="shared" ref="E29:J29" si="2">(E28/60)/24</f>
        <v>0</v>
      </c>
      <c r="F29" s="15">
        <f t="shared" si="2"/>
        <v>0</v>
      </c>
      <c r="G29" s="15">
        <f t="shared" si="2"/>
        <v>0</v>
      </c>
      <c r="H29" s="15">
        <f t="shared" si="2"/>
        <v>0</v>
      </c>
      <c r="I29" s="15">
        <f t="shared" si="2"/>
        <v>0</v>
      </c>
      <c r="J29" s="15">
        <f t="shared" si="2"/>
        <v>0</v>
      </c>
      <c r="K29" s="53"/>
    </row>
    <row r="30" spans="2:11" ht="16.5" thickBot="1" x14ac:dyDescent="0.3">
      <c r="C30" s="1"/>
      <c r="D30" s="4"/>
      <c r="E30" s="4"/>
      <c r="F30" s="4"/>
      <c r="G30" s="4"/>
      <c r="H30" s="4"/>
      <c r="I30" s="4"/>
      <c r="J30" s="4"/>
      <c r="K30" s="53"/>
    </row>
    <row r="31" spans="2:11" ht="16.5" thickBot="1" x14ac:dyDescent="0.3">
      <c r="C31" s="36" t="s">
        <v>65</v>
      </c>
      <c r="D31" s="17">
        <f>TRUNC(D28/15)</f>
        <v>0</v>
      </c>
      <c r="E31" s="17">
        <f t="shared" ref="E31:J31" si="3">TRUNC(E28/15)</f>
        <v>0</v>
      </c>
      <c r="F31" s="17">
        <f t="shared" si="3"/>
        <v>0</v>
      </c>
      <c r="G31" s="17">
        <f t="shared" si="3"/>
        <v>0</v>
      </c>
      <c r="H31" s="17">
        <f t="shared" si="3"/>
        <v>0</v>
      </c>
      <c r="I31" s="17">
        <f t="shared" si="3"/>
        <v>0</v>
      </c>
      <c r="J31" s="18">
        <f t="shared" si="3"/>
        <v>0</v>
      </c>
      <c r="K31" s="54">
        <f ca="1">TRUNC(K28/15)</f>
        <v>0</v>
      </c>
    </row>
    <row r="32" spans="2:11" ht="20.100000000000001" customHeight="1" thickBot="1" x14ac:dyDescent="0.3">
      <c r="C32" s="36" t="s">
        <v>66</v>
      </c>
      <c r="D32" s="17">
        <f>D28-(D31*15)</f>
        <v>0</v>
      </c>
      <c r="E32" s="17">
        <f t="shared" ref="E32:J32" si="4">E28-(E31*15)</f>
        <v>0</v>
      </c>
      <c r="F32" s="17">
        <f t="shared" si="4"/>
        <v>0</v>
      </c>
      <c r="G32" s="17">
        <f t="shared" si="4"/>
        <v>0</v>
      </c>
      <c r="H32" s="17">
        <f t="shared" si="4"/>
        <v>0</v>
      </c>
      <c r="I32" s="17">
        <f t="shared" si="4"/>
        <v>0</v>
      </c>
      <c r="J32" s="18">
        <f t="shared" si="4"/>
        <v>0</v>
      </c>
      <c r="K32" s="47">
        <f ca="1">K28-(K31*15)</f>
        <v>0</v>
      </c>
    </row>
    <row r="33" spans="3:10" ht="21" x14ac:dyDescent="0.35">
      <c r="C33" s="2"/>
      <c r="D33" s="5"/>
      <c r="E33" s="5"/>
      <c r="F33" s="5"/>
      <c r="G33" s="5"/>
      <c r="H33" s="5"/>
      <c r="I33" s="5"/>
      <c r="J33" s="5"/>
    </row>
    <row r="34" spans="3:10" ht="17.100000000000001" customHeight="1" x14ac:dyDescent="0.35">
      <c r="C34" s="2"/>
      <c r="D34" s="5"/>
      <c r="E34" s="5"/>
      <c r="F34" s="5"/>
      <c r="G34" s="5"/>
      <c r="H34" s="5"/>
      <c r="I34" s="5"/>
      <c r="J34" s="5"/>
    </row>
    <row r="35" spans="3:10" ht="18" customHeight="1" x14ac:dyDescent="0.25"/>
  </sheetData>
  <sheetProtection algorithmName="SHA-512" hashValue="g4WBlDWjtTye2OVl42tjBZbJo3vS7xMJ9w9DPgGp5Fpw9RtX9O/fKvK1agqlKiKN+qpvHgKC3NdLH+n7Vi+Lzw==" saltValue="685xIXIkgQJaGa0KbJPcIQ==" spinCount="100000" sheet="1" objects="1" scenarios="1" selectLockedCells="1"/>
  <mergeCells count="6">
    <mergeCell ref="B29:C29"/>
    <mergeCell ref="D4:J4"/>
    <mergeCell ref="D3:J3"/>
    <mergeCell ref="D2:J2"/>
    <mergeCell ref="B8:B27"/>
    <mergeCell ref="B28:C2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A8E9E12A991740BBEB2FEB76F46A08" ma:contentTypeVersion="18" ma:contentTypeDescription="Create a new document." ma:contentTypeScope="" ma:versionID="a7fa5244b833229d23f69c64fa74a800">
  <xsd:schema xmlns:xsd="http://www.w3.org/2001/XMLSchema" xmlns:xs="http://www.w3.org/2001/XMLSchema" xmlns:p="http://schemas.microsoft.com/office/2006/metadata/properties" xmlns:ns2="1ef99736-c958-4136-b1ea-4f2892cc2061" xmlns:ns3="269f9916-9aa1-426b-aa9a-683fb888a72b" targetNamespace="http://schemas.microsoft.com/office/2006/metadata/properties" ma:root="true" ma:fieldsID="841512d3543bbd0bd8b11608cb829f25" ns2:_="" ns3:_="">
    <xsd:import namespace="1ef99736-c958-4136-b1ea-4f2892cc2061"/>
    <xsd:import namespace="269f9916-9aa1-426b-aa9a-683fb888a7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f99736-c958-4136-b1ea-4f2892cc20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aa8faf7-f840-4bfc-9a6c-0b92163ddb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9f9916-9aa1-426b-aa9a-683fb888a7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5673ef7-e949-4378-a501-f4a0b9752692}" ma:internalName="TaxCatchAll" ma:showField="CatchAllData" ma:web="269f9916-9aa1-426b-aa9a-683fb888a7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9f9916-9aa1-426b-aa9a-683fb888a72b" xsi:nil="true"/>
    <lcf76f155ced4ddcb4097134ff3c332f xmlns="1ef99736-c958-4136-b1ea-4f2892cc206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A087B4-2C7F-4E93-ADFA-38614872F5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f99736-c958-4136-b1ea-4f2892cc2061"/>
    <ds:schemaRef ds:uri="269f9916-9aa1-426b-aa9a-683fb888a7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62E081-987A-4E0B-B3E6-EC9BE143E25F}">
  <ds:schemaRefs>
    <ds:schemaRef ds:uri="http://schemas.microsoft.com/office/infopath/2007/PartnerControls"/>
    <ds:schemaRef ds:uri="http://schemas.microsoft.com/office/2006/documentManagement/types"/>
    <ds:schemaRef ds:uri="1ef99736-c958-4136-b1ea-4f2892cc2061"/>
    <ds:schemaRef ds:uri="http://purl.org/dc/dcmitype/"/>
    <ds:schemaRef ds:uri="269f9916-9aa1-426b-aa9a-683fb888a72b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8FE1DAB-2464-4741-94FD-51F6242FF0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Weekly Schedule</vt:lpstr>
      <vt:lpstr>Tasks</vt:lpstr>
      <vt:lpstr>Example Month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Lawson</dc:creator>
  <cp:lastModifiedBy>West, Travis</cp:lastModifiedBy>
  <dcterms:created xsi:type="dcterms:W3CDTF">2025-06-05T19:35:51Z</dcterms:created>
  <dcterms:modified xsi:type="dcterms:W3CDTF">2025-09-19T13:04:04Z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0x0101007DA8E9E12A991740BBEB2FEB76F46A08</vt:lpwstr>
  </property>
  <property fmtid="{D5CDD505-2E9C-101B-9397-08002B2CF9AE}" pid="3" name="MediaServiceImageTags">
    <vt:lpwstr/>
  </property>
</Properties>
</file>